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XI LEGISLATURA\ASSISTÈNCIES DIPUTATS\ASSISTÈNCIES 2025.1\ASSISTÈNCIES INDIVIDUALS\"/>
    </mc:Choice>
  </mc:AlternateContent>
  <xr:revisionPtr revIDLastSave="0" documentId="13_ncr:1_{84273C70-7A63-474F-8466-E3139763FA35}" xr6:coauthVersionLast="47" xr6:coauthVersionMax="47" xr10:uidLastSave="{00000000-0000-0000-0000-000000000000}"/>
  <bookViews>
    <workbookView xWindow="-120" yWindow="-120" windowWidth="29040" windowHeight="15840" xr2:uid="{EC7C47AD-2821-437E-8F35-FA3304FBDCE7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<sst xmlns="http://schemas.openxmlformats.org/spreadsheetml/2006/main" count="26" uniqueCount="24">
  <si>
    <t>ASSISTÈNCIES AL PLE I A LES COMISSIONS (art. 18.2 Reglament del Parlament)</t>
  </si>
  <si>
    <t>LLORENÇ POU I GARCÍAS</t>
  </si>
  <si>
    <t>Període de sessions 03.02.2025 a 23.06.2025</t>
  </si>
  <si>
    <t>TITULAR</t>
  </si>
  <si>
    <t>Assistències</t>
  </si>
  <si>
    <t>Total sessions òrgan</t>
  </si>
  <si>
    <t>PLE</t>
  </si>
  <si>
    <t>C. HISENDA I PRESSUPOSTS</t>
  </si>
  <si>
    <t>C. TURISME, COMERÇ, TREBALL, CULTURA I ESPORTS</t>
  </si>
  <si>
    <t>C. PETICIONS</t>
  </si>
  <si>
    <t>SUBSTITUT</t>
  </si>
  <si>
    <t>C. ASSUMPTES INSTUCIONALS</t>
  </si>
  <si>
    <t>C. O.TERRITORIAL, HABITATGE, MOBILITAT, MAR I C. AIGUA</t>
  </si>
  <si>
    <t>C. ECONOMIA</t>
  </si>
  <si>
    <t xml:space="preserve">C. ASSUMPTES SOCIALS </t>
  </si>
  <si>
    <t>C. EDUCACIÓ I UNIVERSITATS</t>
  </si>
  <si>
    <t>C. SALUT</t>
  </si>
  <si>
    <t>C. REGLAMENT</t>
  </si>
  <si>
    <t>C. ESTATUT DELS DIPUTATS</t>
  </si>
  <si>
    <t>C. ASSUMPTES EUROPEUS</t>
  </si>
  <si>
    <t>CCRTVIB</t>
  </si>
  <si>
    <t>C. PARTICIPACIÓ CIUTADANA</t>
  </si>
  <si>
    <t>CNP ESTUDI I REFLEXIÓ IMPACTE DIGITALITZACIÓ EDUCACIÓ</t>
  </si>
  <si>
    <t>CNP IMPACTE CANVI CLIMÀTIC AGRICULTURA, RAMADERIA I PESCA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</si>
</sst>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Inter Light"/>
      <family val="2"/>
    </font>
    <font>
      <sz val="10"/>
      <color rgb="FF000000"/>
      <name val="Inter Light"/>
      <family val="2"/>
    </font>
    <font>
      <b/>
      <sz val="10"/>
      <color rgb="FF000000"/>
      <name val="Inter Light"/>
      <family val="2"/>
    </font>
    <font>
      <sz val="11"/>
      <color theme="1"/>
      <name val="Calibri"/>
      <family val="2"/>
    </font>
    <font>
      <sz val="10"/>
      <color theme="1"/>
      <name val="Int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2228850</xdr:colOff>
      <xdr:row>1</xdr:row>
      <xdr:rowOff>9525</xdr:rowOff>
    </xdr:to>
    <xdr:pic>
      <xdr:nvPicPr>
        <xdr:cNvPr id="2" name="Gràfic 1">
          <a:extLst>
            <a:ext uri="{FF2B5EF4-FFF2-40B4-BE49-F238E27FC236}">
              <a16:creationId xmlns:a16="http://schemas.microsoft.com/office/drawing/2014/main" id="{825CD342-FB04-4738-A5C9-72BC872DA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86025" y="0"/>
          <a:ext cx="10382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PLE%202025.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SALUT%202025.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REGLAMENT%202025.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ESTATUT%20DELS%20DIPUTATS%202025.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ASSUMPTES%20EUROPEUS%202025.1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CONTROL%20PARLAMENTARI%20IB3%202025.1.xlsx" TargetMode="External"/><Relationship Id="rId1" Type="http://schemas.openxmlformats.org/officeDocument/2006/relationships/externalLinkPath" Target="/XI%20LEGISLATURA/ASSIST&#200;NCIES%20DIPUTATS/ASSIST&#200;NCIES%202025.1/PER&#205;ODE%20DE%20SESSIONS/C.%20CONTROL%20PARLAMENTARI%20IB3%202025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ARTICIPACI&#211;%20CIUTADANA%202025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E%20DIGITALITZACI&#211;%20EDUCACI&#211;%202025.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NP%20IMPACTE%20CANVI%20CLIMATIC%202025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HISENDA%20I%20PRESSUPOST%202025.1.xlsx" TargetMode="External"/><Relationship Id="rId1" Type="http://schemas.openxmlformats.org/officeDocument/2006/relationships/externalLinkPath" Target="/XI%20LEGISLATURA/ASSIST&#200;NCIES%20DIPUTATS/ASSIST&#200;NCIES%202025.1/PER&#205;ODE%20DE%20SESSIONS/C.%20HISENDA%20I%20PRESSUPOST%202025.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TURISME%202025.1.xlsx" TargetMode="External"/><Relationship Id="rId1" Type="http://schemas.openxmlformats.org/officeDocument/2006/relationships/externalLinkPath" Target="/XI%20LEGISLATURA/ASSIST&#200;NCIES%20DIPUTATS/ASSIST&#200;NCIES%202025.1/PER&#205;ODE%20DE%20SESSIONS/C.%20TURISME%202025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PETICIONS%202025.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INSTITUCIONALS%20I%20GENER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INSTITUCIONALS%20I%20GENERALS%202025.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XI%20LEGISLATURA/ASSIST&#200;NCIES%20DIPUTATS/ASSIST&#200;NCIES%202025.1/PER&#205;ODE%20DE%20SESSIONS/C.%20MEDI%20AMBIENT%20I%20ORDENACI&#211;%20TERRITORIAL%202025.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CONOMIA%202025.1.xlsx" TargetMode="External"/><Relationship Id="rId1" Type="http://schemas.openxmlformats.org/officeDocument/2006/relationships/externalLinkPath" Target="/XI%20LEGISLATURA/ASSIST&#200;NCIES%20DIPUTATS/ASSIST&#200;NCIES%202025.1/PER&#205;ODE%20DE%20SESSIONS/C.%20ECONOMIA%202025.1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ASSUMPTES%20SOCIALS%202025.1.xlsx" TargetMode="External"/><Relationship Id="rId1" Type="http://schemas.openxmlformats.org/officeDocument/2006/relationships/externalLinkPath" Target="/XI%20LEGISLATURA/ASSIST&#200;NCIES%20DIPUTATS/ASSIST&#200;NCIES%202025.1/PER&#205;ODE%20DE%20SESSIONS/C.%20ASSUMPTES%20SOCIALS%202025.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XI%20LEGISLATURA\ASSIST&#200;NCIES%20DIPUTATS\ASSIST&#200;NCIES%202025.1\PER&#205;ODE%20DE%20SESSIONS\C.%20EDUCACI&#211;%202025.1.xlsx" TargetMode="External"/><Relationship Id="rId1" Type="http://schemas.openxmlformats.org/officeDocument/2006/relationships/externalLinkPath" Target="/XI%20LEGISLATURA/ASSIST&#200;NCIES%20DIPUTATS/ASSIST&#200;NCIES%202025.1/PER&#205;ODE%20DE%20SESSIONS/C.%20EDUCACI&#211;%202025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04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08"/>
      <sheetName val="ABRIL 15"/>
      <sheetName val="ABRIL 29"/>
      <sheetName val="MAIG 06"/>
      <sheetName val="MAIG 13"/>
      <sheetName val="MAIG 20"/>
      <sheetName val="MAIG 27"/>
      <sheetName val="JUNY 03"/>
      <sheetName val="JUNY 10"/>
      <sheetName val="JUNY 17"/>
      <sheetName val="JULIOL 07 11.00h."/>
      <sheetName val="Hoja20"/>
    </sheetNames>
    <sheetDataSet>
      <sheetData sheetId="0">
        <row r="2">
          <cell r="D2">
            <v>19</v>
          </cell>
        </row>
        <row r="46">
          <cell r="D46">
            <v>19</v>
          </cell>
        </row>
        <row r="65">
          <cell r="C65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0</v>
          </cell>
        </row>
        <row r="46">
          <cell r="E46">
            <v>2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6">
          <cell r="E4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JUNY 19"/>
      <sheetName val="Hoja20"/>
    </sheetNames>
    <sheetDataSet>
      <sheetData sheetId="0">
        <row r="2">
          <cell r="E2">
            <v>0</v>
          </cell>
        </row>
        <row r="46">
          <cell r="E46">
            <v>0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6">
          <cell r="E4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27 febrer"/>
      <sheetName val="27 març"/>
      <sheetName val="15 maig"/>
      <sheetName val="19 juny"/>
      <sheetName val="Hoja20"/>
    </sheetNames>
    <sheetDataSet>
      <sheetData sheetId="0">
        <row r="2">
          <cell r="E2">
            <v>0</v>
          </cell>
        </row>
        <row r="46">
          <cell r="E4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Hoja1"/>
      <sheetName val="Hoja20"/>
    </sheetNames>
    <sheetDataSet>
      <sheetData sheetId="0">
        <row r="2">
          <cell r="E2">
            <v>0</v>
          </cell>
        </row>
        <row r="46">
          <cell r="E46">
            <v>0</v>
          </cell>
        </row>
        <row r="65">
          <cell r="C65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FEBRER 27"/>
      <sheetName val="ABRIL 24"/>
      <sheetName val="29 Maig"/>
      <sheetName val="Hoja20"/>
    </sheetNames>
    <sheetDataSet>
      <sheetData sheetId="0">
        <row r="2">
          <cell r="D2">
            <v>2</v>
          </cell>
        </row>
        <row r="46">
          <cell r="E46">
            <v>0</v>
          </cell>
        </row>
        <row r="65">
          <cell r="C65">
            <v>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rç 27"/>
      <sheetName val="abril 30"/>
      <sheetName val="maig 28"/>
      <sheetName val="juny 18"/>
      <sheetName val="Hoja20"/>
    </sheetNames>
    <sheetDataSet>
      <sheetData sheetId="0">
        <row r="2">
          <cell r="D2">
            <v>2</v>
          </cell>
        </row>
        <row r="46">
          <cell r="E46">
            <v>0</v>
          </cell>
        </row>
        <row r="65">
          <cell r="C6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11"/>
      <sheetName val="FEBRER 18"/>
      <sheetName val="FEBRER 25"/>
      <sheetName val="MARÇ 04"/>
      <sheetName val="MARÇ 11"/>
      <sheetName val="MARÇ 18"/>
      <sheetName val="MARÇ 25"/>
      <sheetName val="ABRIL 01"/>
      <sheetName val="ABRIL 15"/>
      <sheetName val="ABRIL 29"/>
      <sheetName val="MAIG 06"/>
      <sheetName val="MAIG 27"/>
      <sheetName val="JUNY 03 18.30h"/>
      <sheetName val="JUNY 04 9.00h"/>
      <sheetName val="JUNY 04 11.30h"/>
      <sheetName val="JUNY 04 16.00"/>
      <sheetName val="JUNY 04 18.30h"/>
      <sheetName val="JUNY 05 9.00h"/>
      <sheetName val="JUNY 05 11.30h"/>
      <sheetName val="JUNY 05 16.00h"/>
      <sheetName val="JUNY 05 18.30h"/>
      <sheetName val="JUNY 06 9.00h"/>
      <sheetName val="JUNY 06 12,30h"/>
      <sheetName val="Hoja20"/>
    </sheetNames>
    <sheetDataSet>
      <sheetData sheetId="0">
        <row r="2">
          <cell r="E2">
            <v>3</v>
          </cell>
        </row>
        <row r="46">
          <cell r="D46">
            <v>16</v>
          </cell>
        </row>
        <row r="65">
          <cell r="C65">
            <v>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13"/>
      <sheetName val="abril 03"/>
      <sheetName val="abril 10"/>
      <sheetName val="maig 08"/>
      <sheetName val="maig 15"/>
      <sheetName val="maig 22"/>
      <sheetName val="maig 29"/>
      <sheetName val="juny 12"/>
      <sheetName val="juny 19"/>
      <sheetName val="Hoja20"/>
    </sheetNames>
    <sheetDataSet>
      <sheetData sheetId="0">
        <row r="2">
          <cell r="E2">
            <v>1</v>
          </cell>
        </row>
        <row r="46">
          <cell r="D46">
            <v>10</v>
          </cell>
        </row>
        <row r="65">
          <cell r="C65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MAIG 13"/>
      <sheetName val="Hoja20"/>
    </sheetNames>
    <sheetDataSet>
      <sheetData sheetId="0">
        <row r="2">
          <cell r="E2">
            <v>0</v>
          </cell>
        </row>
        <row r="46">
          <cell r="D46">
            <v>1</v>
          </cell>
        </row>
        <row r="65">
          <cell r="C65">
            <v>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5 Febrer"/>
      <sheetName val="12 Febrer"/>
      <sheetName val="19 Febrer"/>
      <sheetName val="26 Febrer"/>
      <sheetName val="5 Març"/>
      <sheetName val="12 Març"/>
      <sheetName val="19 Març"/>
      <sheetName val="26 Març"/>
      <sheetName val="2 Abril"/>
      <sheetName val="9 Abril"/>
      <sheetName val="16 Abril"/>
      <sheetName val="30 Abril"/>
      <sheetName val="7 Maig"/>
      <sheetName val="14 Maig"/>
      <sheetName val="21 Maig"/>
      <sheetName val="28 Maig"/>
      <sheetName val="11 Juny"/>
      <sheetName val="18 Juny"/>
      <sheetName val="Hoja20"/>
    </sheetNames>
    <sheetDataSet>
      <sheetData sheetId="0">
        <row r="2">
          <cell r="E2">
            <v>2</v>
          </cell>
        </row>
        <row r="46">
          <cell r="E46">
            <v>0</v>
          </cell>
        </row>
        <row r="65">
          <cell r="C65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05 febrer"/>
      <sheetName val="12 febrer"/>
      <sheetName val="19 febrer"/>
      <sheetName val="26 febrer"/>
      <sheetName val="05 març"/>
      <sheetName val="12 març"/>
      <sheetName val="19 març"/>
      <sheetName val="26 març"/>
      <sheetName val="02 abril"/>
      <sheetName val="09 abril"/>
      <sheetName val="16 abril"/>
      <sheetName val="30 abril"/>
      <sheetName val="07 maig"/>
      <sheetName val="14 maig"/>
      <sheetName val="21 maig"/>
      <sheetName val="28 maig"/>
      <sheetName val="25 juny"/>
      <sheetName val="Hoja20"/>
    </sheetNames>
    <sheetDataSet>
      <sheetData sheetId="0">
        <row r="2">
          <cell r="E2">
            <v>0</v>
          </cell>
        </row>
        <row r="46">
          <cell r="E46">
            <v>2</v>
          </cell>
        </row>
        <row r="65">
          <cell r="C65">
            <v>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març 20"/>
      <sheetName val="abril 03"/>
      <sheetName val="maig 08"/>
      <sheetName val="maig 22"/>
      <sheetName val="maig 29"/>
      <sheetName val="juny 12"/>
      <sheetName val="Hoja20"/>
    </sheetNames>
    <sheetDataSet>
      <sheetData sheetId="0">
        <row r="2">
          <cell r="D2">
            <v>4</v>
          </cell>
        </row>
        <row r="46">
          <cell r="E46">
            <v>1</v>
          </cell>
        </row>
        <row r="65">
          <cell r="C65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febrer 06"/>
      <sheetName val="febrer 13"/>
      <sheetName val="febrer 20"/>
      <sheetName val="febrer 27"/>
      <sheetName val="març 06"/>
      <sheetName val="març 27"/>
      <sheetName val="maig 22"/>
      <sheetName val="maig 29"/>
      <sheetName val="juny 12"/>
      <sheetName val="juny 19"/>
      <sheetName val="Hoja20"/>
    </sheetNames>
    <sheetDataSet>
      <sheetData sheetId="0">
        <row r="2">
          <cell r="D2">
            <v>10</v>
          </cell>
        </row>
        <row r="46">
          <cell r="E46">
            <v>0</v>
          </cell>
        </row>
        <row r="65">
          <cell r="C65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6 Febrer"/>
      <sheetName val="13 Febrer"/>
      <sheetName val="20 Febrer"/>
      <sheetName val="6 Març"/>
      <sheetName val="27 Març"/>
      <sheetName val="3 Abril"/>
      <sheetName val="10 Abril"/>
      <sheetName val="8 Maig"/>
      <sheetName val="15 Maig"/>
      <sheetName val="22 Maig"/>
      <sheetName val="12 Juny"/>
      <sheetName val="19 Juny"/>
      <sheetName val="Hoja20"/>
    </sheetNames>
    <sheetDataSet>
      <sheetData sheetId="0">
        <row r="2">
          <cell r="D2">
            <v>12</v>
          </cell>
        </row>
        <row r="46">
          <cell r="E46">
            <v>1</v>
          </cell>
        </row>
        <row r="65">
          <cell r="C65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D51C-EA8F-442E-9E06-4CA6AF71E073}">
  <dimension ref="B1:F32"/>
  <sheetViews>
    <sheetView tabSelected="1" workbookViewId="0">
      <selection activeCell="H4" sqref="H4"/>
    </sheetView>
  </sheetViews>
  <sheetFormatPr baseColWidth="10" defaultRowHeight="15" x14ac:dyDescent="0.25"/>
  <cols>
    <col min="2" max="2" width="8" customWidth="1"/>
    <col min="3" max="3" width="40" customWidth="1"/>
    <col min="4" max="4" width="13.28515625" customWidth="1"/>
    <col min="5" max="5" width="18" customWidth="1"/>
    <col min="6" max="6" width="8.5703125" customWidth="1"/>
    <col min="7" max="7" width="14.7109375" customWidth="1"/>
    <col min="8" max="8" width="17.42578125" customWidth="1"/>
  </cols>
  <sheetData>
    <row r="1" spans="2:6" ht="60" customHeight="1" x14ac:dyDescent="0.25"/>
    <row r="2" spans="2:6" x14ac:dyDescent="0.25">
      <c r="B2" s="1"/>
      <c r="C2" s="1"/>
      <c r="D2" s="1"/>
      <c r="E2" s="1"/>
    </row>
    <row r="4" spans="2:6" x14ac:dyDescent="0.25">
      <c r="B4" s="2" t="s">
        <v>0</v>
      </c>
      <c r="C4" s="2"/>
      <c r="D4" s="2"/>
      <c r="E4" s="2"/>
    </row>
    <row r="5" spans="2:6" x14ac:dyDescent="0.25">
      <c r="B5" s="3" t="s">
        <v>1</v>
      </c>
      <c r="C5" s="3"/>
      <c r="D5" s="3"/>
      <c r="E5" s="3"/>
      <c r="F5" s="4"/>
    </row>
    <row r="6" spans="2:6" x14ac:dyDescent="0.25">
      <c r="B6" s="5"/>
      <c r="C6" s="5"/>
      <c r="D6" s="5"/>
      <c r="E6" s="5"/>
      <c r="F6" s="5"/>
    </row>
    <row r="8" spans="2:6" s="7" customFormat="1" ht="12.75" x14ac:dyDescent="0.2">
      <c r="B8" s="6" t="s">
        <v>2</v>
      </c>
      <c r="C8" s="6"/>
      <c r="D8" s="6"/>
      <c r="E8" s="6"/>
    </row>
    <row r="9" spans="2:6" s="9" customFormat="1" x14ac:dyDescent="0.25">
      <c r="B9" s="8"/>
      <c r="C9" s="8"/>
      <c r="D9" s="8"/>
      <c r="E9" s="8"/>
    </row>
    <row r="10" spans="2:6" s="9" customFormat="1" x14ac:dyDescent="0.25">
      <c r="B10" s="10" t="s">
        <v>3</v>
      </c>
      <c r="C10" s="10"/>
      <c r="D10" s="8" t="s">
        <v>4</v>
      </c>
      <c r="E10" s="11" t="s">
        <v>5</v>
      </c>
    </row>
    <row r="11" spans="2:6" s="9" customFormat="1" x14ac:dyDescent="0.25">
      <c r="B11" s="7"/>
      <c r="C11" s="7"/>
      <c r="D11" s="7"/>
      <c r="E11" s="7"/>
    </row>
    <row r="12" spans="2:6" s="9" customFormat="1" x14ac:dyDescent="0.25">
      <c r="B12" s="7" t="s">
        <v>6</v>
      </c>
      <c r="C12" s="7"/>
      <c r="D12" s="7">
        <f>[1]TOTALS!$D$46</f>
        <v>19</v>
      </c>
      <c r="E12" s="12">
        <f>[1]TOTALS!$C$65</f>
        <v>19</v>
      </c>
    </row>
    <row r="13" spans="2:6" s="9" customFormat="1" x14ac:dyDescent="0.25">
      <c r="B13" s="7" t="s">
        <v>7</v>
      </c>
      <c r="C13" s="7"/>
      <c r="D13" s="7">
        <f>[2]TOTALS!$D$46</f>
        <v>16</v>
      </c>
      <c r="E13" s="12">
        <f>[2]TOTALS!$C$65</f>
        <v>23</v>
      </c>
    </row>
    <row r="14" spans="2:6" s="9" customFormat="1" x14ac:dyDescent="0.25">
      <c r="B14" s="7" t="s">
        <v>8</v>
      </c>
      <c r="C14" s="7"/>
      <c r="D14" s="7">
        <f>[3]TOTALS!$D$46</f>
        <v>10</v>
      </c>
      <c r="E14" s="12">
        <f>[3]TOTALS!$C$65</f>
        <v>14</v>
      </c>
    </row>
    <row r="15" spans="2:6" s="9" customFormat="1" x14ac:dyDescent="0.25">
      <c r="B15" s="7" t="s">
        <v>9</v>
      </c>
      <c r="C15" s="7"/>
      <c r="D15" s="7">
        <f>[4]TOTALS!$D$46</f>
        <v>1</v>
      </c>
      <c r="E15" s="12">
        <f>[4]TOTALS!$C$65</f>
        <v>1</v>
      </c>
    </row>
    <row r="16" spans="2:6" s="9" customFormat="1" x14ac:dyDescent="0.25">
      <c r="B16" s="7"/>
      <c r="C16" s="7"/>
      <c r="D16" s="7"/>
      <c r="E16" s="7"/>
    </row>
    <row r="17" spans="2:5" s="9" customFormat="1" x14ac:dyDescent="0.25">
      <c r="B17" s="7"/>
      <c r="C17" s="7"/>
      <c r="D17" s="7"/>
      <c r="E17" s="7"/>
    </row>
    <row r="18" spans="2:5" s="9" customFormat="1" x14ac:dyDescent="0.25">
      <c r="B18" s="7"/>
      <c r="C18" s="11" t="s">
        <v>10</v>
      </c>
      <c r="D18" s="8" t="s">
        <v>4</v>
      </c>
      <c r="E18" s="11" t="s">
        <v>5</v>
      </c>
    </row>
    <row r="19" spans="2:5" s="9" customFormat="1" x14ac:dyDescent="0.25">
      <c r="B19" s="7"/>
      <c r="C19" s="11"/>
      <c r="D19" s="8"/>
      <c r="E19" s="11"/>
    </row>
    <row r="20" spans="2:5" s="9" customFormat="1" x14ac:dyDescent="0.25">
      <c r="B20" s="7" t="s">
        <v>11</v>
      </c>
      <c r="C20" s="7"/>
      <c r="D20" s="7">
        <f>[5]TOTALS!$E$46</f>
        <v>0</v>
      </c>
      <c r="E20" s="12">
        <f>[5]TOTALS!$C$65</f>
        <v>18</v>
      </c>
    </row>
    <row r="21" spans="2:5" s="9" customFormat="1" x14ac:dyDescent="0.25">
      <c r="B21" s="12" t="s">
        <v>12</v>
      </c>
      <c r="C21" s="7"/>
      <c r="D21" s="7">
        <f>[6]TOTALS!$E$46</f>
        <v>2</v>
      </c>
      <c r="E21" s="12">
        <f>[6]TOTALS!$C$65</f>
        <v>17</v>
      </c>
    </row>
    <row r="22" spans="2:5" s="9" customFormat="1" x14ac:dyDescent="0.25">
      <c r="B22" s="7" t="s">
        <v>13</v>
      </c>
      <c r="C22" s="7"/>
      <c r="D22" s="7">
        <f>[7]TOTALS!$E$46</f>
        <v>1</v>
      </c>
      <c r="E22" s="12">
        <f>[7]TOTALS!$C$65</f>
        <v>8</v>
      </c>
    </row>
    <row r="23" spans="2:5" s="9" customFormat="1" x14ac:dyDescent="0.25">
      <c r="B23" s="7" t="s">
        <v>14</v>
      </c>
      <c r="D23" s="9">
        <f>[8]TOTALS!$E$46</f>
        <v>0</v>
      </c>
      <c r="E23" s="12">
        <f>[8]TOTALS!$C$65</f>
        <v>10</v>
      </c>
    </row>
    <row r="24" spans="2:5" s="9" customFormat="1" x14ac:dyDescent="0.25">
      <c r="B24" s="7" t="s">
        <v>15</v>
      </c>
      <c r="C24" s="7"/>
      <c r="D24" s="7">
        <f>[9]TOTALS!$E$46</f>
        <v>1</v>
      </c>
      <c r="E24" s="12">
        <f>[9]TOTALS!$C$65</f>
        <v>12</v>
      </c>
    </row>
    <row r="25" spans="2:5" s="9" customFormat="1" x14ac:dyDescent="0.25">
      <c r="B25" s="7" t="s">
        <v>16</v>
      </c>
      <c r="C25" s="7"/>
      <c r="D25" s="7">
        <f>[10]TOTALS!$E$46</f>
        <v>2</v>
      </c>
      <c r="E25" s="12">
        <f>[10]TOTALS!$C$65</f>
        <v>18</v>
      </c>
    </row>
    <row r="26" spans="2:5" s="9" customFormat="1" x14ac:dyDescent="0.25">
      <c r="B26" s="7" t="s">
        <v>17</v>
      </c>
      <c r="D26" s="9">
        <f>[11]TOTALS!$E$46</f>
        <v>0</v>
      </c>
      <c r="E26" s="12">
        <f>[11]TOTALS!$C$65</f>
        <v>0</v>
      </c>
    </row>
    <row r="27" spans="2:5" s="9" customFormat="1" x14ac:dyDescent="0.25">
      <c r="B27" s="7" t="s">
        <v>18</v>
      </c>
      <c r="C27" s="7"/>
      <c r="D27" s="7">
        <f>[12]TOTALS!$E$46</f>
        <v>0</v>
      </c>
      <c r="E27" s="12">
        <f>[12]TOTALS!$C$65</f>
        <v>1</v>
      </c>
    </row>
    <row r="28" spans="2:5" s="9" customFormat="1" x14ac:dyDescent="0.25">
      <c r="B28" s="7" t="s">
        <v>19</v>
      </c>
      <c r="C28" s="7"/>
      <c r="D28" s="7">
        <f>[13]TOTALS!$E$46</f>
        <v>0</v>
      </c>
      <c r="E28" s="12">
        <f>[13]TOTALS!$C$65</f>
        <v>0</v>
      </c>
    </row>
    <row r="29" spans="2:5" s="9" customFormat="1" x14ac:dyDescent="0.25">
      <c r="B29" s="7" t="s">
        <v>20</v>
      </c>
      <c r="C29" s="7"/>
      <c r="D29" s="7">
        <f>[14]TOTALS!$E$46</f>
        <v>0</v>
      </c>
      <c r="E29" s="12">
        <f>[14]TOTALS!$C$65</f>
        <v>4</v>
      </c>
    </row>
    <row r="30" spans="2:5" s="9" customFormat="1" x14ac:dyDescent="0.25">
      <c r="B30" s="7" t="s">
        <v>21</v>
      </c>
      <c r="C30" s="7"/>
      <c r="D30" s="7">
        <f>[15]TOTALS!$E$46</f>
        <v>0</v>
      </c>
      <c r="E30" s="12">
        <f>[15]TOTALS!$C$65</f>
        <v>0</v>
      </c>
    </row>
    <row r="31" spans="2:5" x14ac:dyDescent="0.25">
      <c r="B31" s="12" t="s">
        <v>22</v>
      </c>
      <c r="D31">
        <f>[16]TOTALS!$E$46</f>
        <v>0</v>
      </c>
      <c r="E31" s="12">
        <f>[16]TOTALS!$C$65</f>
        <v>3</v>
      </c>
    </row>
    <row r="32" spans="2:5" x14ac:dyDescent="0.25">
      <c r="B32" s="12" t="s">
        <v>23</v>
      </c>
      <c r="D32">
        <f>[17]TOTALS!$E$46</f>
        <v>0</v>
      </c>
      <c r="E32" s="12">
        <f>[17]TOTALS!$C$65</f>
        <v>4</v>
      </c>
    </row>
  </sheetData>
  <mergeCells count="4">
    <mergeCell ref="B2:E2"/>
    <mergeCell ref="B5:E5"/>
    <mergeCell ref="B8:E8"/>
    <mergeCell ref="B10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Nicolás Barceló i Crespí</dc:creator>
  <cp:lastModifiedBy>Alberto Nicolás Barceló i Crespí</cp:lastModifiedBy>
  <dcterms:created xsi:type="dcterms:W3CDTF">2025-07-09T11:08:02Z</dcterms:created>
  <dcterms:modified xsi:type="dcterms:W3CDTF">2025-07-09T11:08:37Z</dcterms:modified>
</cp:coreProperties>
</file>