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6637BF66-4530-42FB-B1A9-C5F3CE7171BA}" xr6:coauthVersionLast="47" xr6:coauthVersionMax="47" xr10:uidLastSave="{00000000-0000-0000-0000-000000000000}"/>
  <bookViews>
    <workbookView xWindow="-120" yWindow="-120" windowWidth="29040" windowHeight="15840" xr2:uid="{79E6F439-2DE9-4683-AF02-47CDB23731C1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<sst xmlns="http://schemas.openxmlformats.org/spreadsheetml/2006/main" count="26" uniqueCount="24">
  <si>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</si>
  <si>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ÀLEX PITALUGA I IVORRA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</si>
  <si>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</si>
  <si>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</si>
  <si>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</si>
  <si>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</si>
  <si>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</si>
  <si>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</t>
  </si>
  <si>
    <t>C. EDUCACIÓ I UNIVERSITATS</t>
  </si>
  <si>
    <t>C. REGLAMENT</t>
  </si>
  <si>
    <t>CNP ESTUDI I REFLEXIÓ IMPACTE DIGITALITZACIÓ EDUCACIÓ</t>
  </si>
  <si>
    <t>SUBSTITUT</t>
  </si>
  <si>
    <t>C. ASSUMPTES INSTUCIONALS</t>
  </si>
  <si>
    <t>C. HISENDA I PRESSUPOSTS</t>
  </si>
  <si>
    <t>C. O.TERRITORIAL, HABITATGE, MOBILITAT, MAR I C. AIGUA</t>
  </si>
  <si>
    <t>C. ECONOMIA</t>
  </si>
  <si>
    <t xml:space="preserve">C. ASSUMPTES SOCIALS 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</si>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</sst>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19050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DAADA82-D4DC-4084-AF4A-3AB7987A4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3">
          <cell r="D43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3">
          <cell r="E43">
            <v>7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3">
          <cell r="E4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3">
          <cell r="E4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3">
          <cell r="E4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3">
          <cell r="E4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3">
          <cell r="E4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3">
          <cell r="E4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3">
          <cell r="E4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3">
          <cell r="D43">
            <v>12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3">
          <cell r="D43">
            <v>12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3">
          <cell r="D4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3">
          <cell r="D43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3">
          <cell r="E4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3">
          <cell r="E43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3">
          <cell r="E43">
            <v>1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3">
          <cell r="E43">
            <v>5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7BC6-0BE1-47CB-82E7-714FF9F513BD}">
  <dimension ref="B1:F32"/>
  <sheetViews>
    <sheetView tabSelected="1" workbookViewId="0">
      <selection activeCell="C1" sqref="C1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9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[1]TOTALS!$D$43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[2]TOTALS!$D$43</f>
        <v>12</v>
      </c>
      <c r="E13" s="7">
        <f>[2]TOTALS!$C$65</f>
        <v>14</v>
      </c>
    </row>
    <row r="14" spans="2:6" x14ac:dyDescent="0.25">
      <c r="B14" s="7" t="s">
        <v>8</v>
      </c>
      <c r="C14" s="7"/>
      <c r="D14" s="7">
        <f>[3]TOTALS!$D$43</f>
        <v>12</v>
      </c>
      <c r="E14" s="7">
        <f>[3]TOTALS!$C$65</f>
        <v>12</v>
      </c>
    </row>
    <row r="15" spans="2:6" x14ac:dyDescent="0.25">
      <c r="B15" s="7" t="s">
        <v>9</v>
      </c>
      <c r="D15">
        <f>[4]TOTALS!$D$43</f>
        <v>0</v>
      </c>
      <c r="E15" s="7">
        <f>[4]TOTALS!$C$65</f>
        <v>0</v>
      </c>
    </row>
    <row r="16" spans="2:6" x14ac:dyDescent="0.25">
      <c r="B16" s="7" t="s">
        <v>10</v>
      </c>
      <c r="C16" s="7"/>
      <c r="D16" s="7">
        <f>[5]TOTALS!$D$43</f>
        <v>2</v>
      </c>
      <c r="E16" s="7">
        <f>[5]TOTALS!$C$65</f>
        <v>3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7"/>
      <c r="D21" s="7">
        <f>[6]TOTALS!$E$43</f>
        <v>0</v>
      </c>
      <c r="E21" s="7">
        <f>[6]TOTALS!$C$65</f>
        <v>18</v>
      </c>
    </row>
    <row r="22" spans="2:5" x14ac:dyDescent="0.25">
      <c r="B22" s="7" t="s">
        <v>13</v>
      </c>
      <c r="C22" s="7"/>
      <c r="D22" s="7">
        <f>[7]TOTALS!$E$43</f>
        <v>2</v>
      </c>
      <c r="E22" s="7">
        <f>[7]TOTALS!$C$65</f>
        <v>23</v>
      </c>
    </row>
    <row r="23" spans="2:5" x14ac:dyDescent="0.25">
      <c r="B23" s="7" t="s">
        <v>14</v>
      </c>
      <c r="C23" s="7"/>
      <c r="D23" s="7">
        <f>[8]TOTALS!$E$43</f>
        <v>1</v>
      </c>
      <c r="E23" s="7">
        <f>[8]TOTALS!$C$65</f>
        <v>17</v>
      </c>
    </row>
    <row r="24" spans="2:5" x14ac:dyDescent="0.25">
      <c r="B24" s="7" t="s">
        <v>15</v>
      </c>
      <c r="C24" s="7"/>
      <c r="D24" s="7">
        <f>[9]TOTALS!$E$43</f>
        <v>5</v>
      </c>
      <c r="E24" s="7">
        <f>[9]TOTALS!$C$65</f>
        <v>8</v>
      </c>
    </row>
    <row r="25" spans="2:5" x14ac:dyDescent="0.25">
      <c r="B25" s="7" t="s">
        <v>16</v>
      </c>
      <c r="D25">
        <f>[10]TOTALS!$E$43</f>
        <v>7</v>
      </c>
      <c r="E25" s="7">
        <f>[10]TOTALS!$C$65</f>
        <v>10</v>
      </c>
    </row>
    <row r="26" spans="2:5" x14ac:dyDescent="0.25">
      <c r="B26" s="7" t="s">
        <v>17</v>
      </c>
      <c r="C26" s="7"/>
      <c r="D26" s="7">
        <f>[11]TOTALS!$E$43</f>
        <v>0</v>
      </c>
      <c r="E26" s="7">
        <f>[11]TOTALS!$C$65</f>
        <v>18</v>
      </c>
    </row>
    <row r="27" spans="2:5" x14ac:dyDescent="0.25">
      <c r="B27" s="7" t="s">
        <v>18</v>
      </c>
      <c r="C27" s="7"/>
      <c r="D27" s="7">
        <f>[12]TOTALS!$E$43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[13]TOTALS!$E$43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[14]TOTALS!$E$43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[15]TOTALS!$E$43</f>
        <v>0</v>
      </c>
      <c r="E30" s="7">
        <f>[15]TOTALS!$C$65</f>
        <v>4</v>
      </c>
    </row>
    <row r="31" spans="2:5" x14ac:dyDescent="0.25">
      <c r="B31" s="7" t="s">
        <v>22</v>
      </c>
      <c r="C31" s="7"/>
      <c r="D31" s="7">
        <f>[16]TOTALS!$E$43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[17]TOTALS!$E$43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2025-07-09T11:06:02Z</dcterms:created>
  <dcterms:modified xsi:type="dcterms:W3CDTF">2025-07-09T11:06:31Z</dcterms:modified>
</cp:coreProperties>
</file>