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AC4E610C-7481-4BB1-AF3B-6F961F8001CF}" xr6:coauthVersionLast="47" xr6:coauthVersionMax="47" xr10:uidLastSave="{00000000-0000-0000-0000-000000000000}"/>
  <bookViews>
    <workbookView xWindow="-120" yWindow="-120" windowWidth="29040" windowHeight="15840" xr2:uid="{D2903998-22A0-49E6-A9D5-1EB5752745F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E36" i="1"/>
  <c r="D36" i="1"/>
  <c r="E35" i="1"/>
  <c r="D35" i="1"/>
  <c r="E34" i="1"/>
  <c r="D34" i="1"/>
  <c r="D33" i="1"/>
  <c r="D32" i="1"/>
  <c r="E31" i="1"/>
  <c r="D31" i="1"/>
  <c r="E30" i="1"/>
  <c r="D30" i="1"/>
  <c r="E29" i="1"/>
  <c r="D29" i="1"/>
  <c r="E28" i="1"/>
  <c r="D28" i="1"/>
  <c r="E27" i="1"/>
  <c r="D27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E33" i="1" s="1"/>
  <c r="D16" i="1"/>
  <c r="E15" i="1"/>
  <c r="E32" i="1" s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<sst xmlns="http://schemas.openxmlformats.org/spreadsheetml/2006/main" count="31" uniqueCount="29">
  <si>
    <t>ASSISTÈNCIES AL PLE I A LES COMISSIONS (art. 18.2 Reglament del Parlament)</t>
  </si>
  <si>
    <t>CRISTINA GÓMEZ I ESTÉVEZ</t>
  </si>
  <si>
    <t>Període de sessions 03.02.2025 a 23.06.2025</t>
  </si>
  <si>
    <t>TITULAR</t>
  </si>
  <si>
    <t>Assistències</t>
  </si>
  <si>
    <t>Total sessions òrgan</t>
  </si>
  <si>
    <t>PLE</t>
  </si>
  <si>
    <t>C. TURISME, COMERÇ, TREBALL, CULTURA I ESPORTS (fins 31/05)</t>
  </si>
  <si>
    <t>C. ECONOMIA (fins 31/05)</t>
  </si>
  <si>
    <t>C. ASSUMPTES SOCIALS  (des de 01/06)</t>
  </si>
  <si>
    <t>C. EDUCACIÓ I UNIVERSITATS (des de 01/06)</t>
  </si>
  <si>
    <t>CCRTVIB (fins 31/05)</t>
  </si>
  <si>
    <t>C. ESTATUT DELS DIPUTATS</t>
  </si>
  <si>
    <t>C. PETICIONS</t>
  </si>
  <si>
    <t>C. PARTICIPACIÓ CIUTADANA</t>
  </si>
  <si>
    <t>CNP ESTUDI I REFLEXIÓ IMPACTE DIGITALITZACIÓ EDUCACIÓ</t>
  </si>
  <si>
    <t>CNP IMPACTE CANVI CLIMÀTIC AGRICULTURA, RAMADERIA I PESCA</t>
  </si>
  <si>
    <t>SUBSTITUT</t>
  </si>
  <si>
    <t>C. ASSUMPTES INSTUCIONALS</t>
  </si>
  <si>
    <t>C. HISENDA I PRESSUPOSTS</t>
  </si>
  <si>
    <t xml:space="preserve">C. O.TERRITORIAL, HABITATGE, MOBILITAT, MAR I C. AIGUA </t>
  </si>
  <si>
    <t>C. TURISME, COMERÇ, TREBALL, CULTURA I ESPORTS (des de 01/06)</t>
  </si>
  <si>
    <t>C. ECONOMIA (des de 01/06)</t>
  </si>
  <si>
    <t>C. ASSUMPTES SOCIALS  (fins 31/05)</t>
  </si>
  <si>
    <t>C. EDUCACIÓ I UNIVERSITATS (fins 31/05)</t>
  </si>
  <si>
    <t xml:space="preserve">C. SALUT </t>
  </si>
  <si>
    <t>C. REGLAMENT</t>
  </si>
  <si>
    <t>C. ASSUMPTES EUROPEUS</t>
  </si>
  <si>
    <t>CCRTVIB (des de 01/06)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</si>
</sst>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  <font>
      <sz val="10"/>
      <color theme="1"/>
      <name val="Inter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1</xdr:row>
      <xdr:rowOff>57150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025DECF0-B5EE-45E8-B01D-7F21CFE9B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28">
          <cell r="D28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28">
          <cell r="D28">
            <v>11</v>
          </cell>
          <cell r="E28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28">
          <cell r="D28">
            <v>7</v>
          </cell>
          <cell r="E28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28">
          <cell r="D28">
            <v>1</v>
          </cell>
          <cell r="E28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28">
          <cell r="D28">
            <v>1</v>
          </cell>
          <cell r="E28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28">
          <cell r="D28">
            <v>3</v>
          </cell>
          <cell r="E28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28">
          <cell r="D28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28">
          <cell r="D2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8">
          <cell r="D2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28">
          <cell r="D28">
            <v>1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28">
          <cell r="D28">
            <v>3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28">
          <cell r="E28">
            <v>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28">
          <cell r="E28">
            <v>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28">
          <cell r="E28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28">
          <cell r="E28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8">
          <cell r="E2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8">
          <cell r="E2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6D20-3520-4455-A0A4-4446FEAAACA8}">
  <dimension ref="B1:F37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54.2851562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[1]TOTALS!$D$28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[2]TOTALS!$D$28</f>
        <v>11</v>
      </c>
      <c r="E13" s="7">
        <f>[2]TOTALS!$C$65-E30</f>
        <v>11</v>
      </c>
    </row>
    <row r="14" spans="2:6" x14ac:dyDescent="0.25">
      <c r="B14" s="7" t="s">
        <v>8</v>
      </c>
      <c r="C14" s="7"/>
      <c r="D14" s="7">
        <f>[3]TOTALS!$D$28</f>
        <v>7</v>
      </c>
      <c r="E14" s="7">
        <f>[3]TOTALS!$C$65-E31</f>
        <v>7</v>
      </c>
    </row>
    <row r="15" spans="2:6" x14ac:dyDescent="0.25">
      <c r="B15" s="7" t="s">
        <v>9</v>
      </c>
      <c r="C15" s="7"/>
      <c r="D15" s="9">
        <f>[4]TOTALS!$D$28</f>
        <v>1</v>
      </c>
      <c r="E15" s="7">
        <f>[4]TOTALS!$C$65-8</f>
        <v>2</v>
      </c>
    </row>
    <row r="16" spans="2:6" x14ac:dyDescent="0.25">
      <c r="B16" s="7" t="s">
        <v>10</v>
      </c>
      <c r="C16" s="7"/>
      <c r="D16" s="7">
        <f>[5]TOTALS!$D$28</f>
        <v>1</v>
      </c>
      <c r="E16" s="7">
        <f>[5]TOTALS!$C$65-10</f>
        <v>2</v>
      </c>
    </row>
    <row r="17" spans="2:5" x14ac:dyDescent="0.25">
      <c r="B17" s="7" t="s">
        <v>11</v>
      </c>
      <c r="C17" s="7"/>
      <c r="D17" s="7">
        <f>[6]TOTALS!$D$28</f>
        <v>3</v>
      </c>
      <c r="E17" s="7">
        <f>[6]TOTALS!$C$65-E37</f>
        <v>3</v>
      </c>
    </row>
    <row r="18" spans="2:5" x14ac:dyDescent="0.25">
      <c r="B18" s="7" t="s">
        <v>12</v>
      </c>
      <c r="C18" s="7"/>
      <c r="D18" s="7">
        <f>[7]TOTALS!$D$28</f>
        <v>1</v>
      </c>
      <c r="E18" s="7">
        <f>[7]TOTALS!$C$65</f>
        <v>1</v>
      </c>
    </row>
    <row r="19" spans="2:5" x14ac:dyDescent="0.25">
      <c r="B19" s="7" t="s">
        <v>13</v>
      </c>
      <c r="C19" s="7"/>
      <c r="D19" s="7">
        <f>[8]TOTALS!$D$28</f>
        <v>0</v>
      </c>
      <c r="E19" s="7">
        <f>[8]TOTALS!$C$65</f>
        <v>1</v>
      </c>
    </row>
    <row r="20" spans="2:5" x14ac:dyDescent="0.25">
      <c r="B20" s="7" t="s">
        <v>14</v>
      </c>
      <c r="C20" s="7"/>
      <c r="D20" s="7">
        <f>[9]TOTALS!$D$28</f>
        <v>0</v>
      </c>
      <c r="E20" s="7">
        <f>[9]TOTALS!$C$65</f>
        <v>0</v>
      </c>
    </row>
    <row r="21" spans="2:5" x14ac:dyDescent="0.25">
      <c r="B21" s="7" t="s">
        <v>15</v>
      </c>
      <c r="C21" s="7"/>
      <c r="D21" s="7">
        <f>[10]TOTALS!$D$28</f>
        <v>1</v>
      </c>
      <c r="E21" s="7">
        <f>[10]TOTALS!$C$65</f>
        <v>3</v>
      </c>
    </row>
    <row r="22" spans="2:5" x14ac:dyDescent="0.25">
      <c r="B22" s="7" t="s">
        <v>16</v>
      </c>
      <c r="C22" s="7"/>
      <c r="D22" s="7">
        <f>[11]TOTALS!$D$28</f>
        <v>3</v>
      </c>
      <c r="E22" s="7">
        <f>[11]TOTALS!$C$65</f>
        <v>4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2" t="s">
        <v>17</v>
      </c>
      <c r="D25" s="8" t="s">
        <v>4</v>
      </c>
      <c r="E25" s="2" t="s">
        <v>5</v>
      </c>
    </row>
    <row r="26" spans="2:5" x14ac:dyDescent="0.25">
      <c r="B26" s="7"/>
      <c r="C26" s="2"/>
      <c r="D26" s="8"/>
      <c r="E26" s="2"/>
    </row>
    <row r="27" spans="2:5" x14ac:dyDescent="0.25">
      <c r="B27" s="7" t="s">
        <v>18</v>
      </c>
      <c r="C27" s="7"/>
      <c r="D27" s="7">
        <f>[12]TOTALS!$E$28</f>
        <v>3</v>
      </c>
      <c r="E27" s="7">
        <f>[12]TOTALS!$C$65</f>
        <v>18</v>
      </c>
    </row>
    <row r="28" spans="2:5" x14ac:dyDescent="0.25">
      <c r="B28" s="7" t="s">
        <v>19</v>
      </c>
      <c r="C28" s="7"/>
      <c r="D28" s="7">
        <f>[13]TOTALS!$E$28</f>
        <v>3</v>
      </c>
      <c r="E28" s="7">
        <f>[13]TOTALS!$C$65</f>
        <v>23</v>
      </c>
    </row>
    <row r="29" spans="2:5" x14ac:dyDescent="0.25">
      <c r="B29" s="7" t="s">
        <v>20</v>
      </c>
      <c r="C29" s="7"/>
      <c r="D29" s="7">
        <f>[14]TOTALS!$E$28</f>
        <v>0</v>
      </c>
      <c r="E29" s="7">
        <f>[14]TOTALS!$C$65</f>
        <v>17</v>
      </c>
    </row>
    <row r="30" spans="2:5" x14ac:dyDescent="0.25">
      <c r="B30" s="7" t="s">
        <v>21</v>
      </c>
      <c r="C30" s="7"/>
      <c r="D30" s="7">
        <f>[2]TOTALS!$E$28</f>
        <v>0</v>
      </c>
      <c r="E30" s="7">
        <f>[2]TOTALS!$C$65-11</f>
        <v>3</v>
      </c>
    </row>
    <row r="31" spans="2:5" x14ac:dyDescent="0.25">
      <c r="B31" s="7" t="s">
        <v>22</v>
      </c>
      <c r="C31" s="7"/>
      <c r="D31" s="7">
        <f>[3]TOTALS!$E$28</f>
        <v>0</v>
      </c>
      <c r="E31" s="7">
        <f>[3]TOTALS!$C$65-7</f>
        <v>1</v>
      </c>
    </row>
    <row r="32" spans="2:5" x14ac:dyDescent="0.25">
      <c r="B32" s="7" t="s">
        <v>23</v>
      </c>
      <c r="C32" s="7"/>
      <c r="D32">
        <f>[4]TOTALS!$E$28</f>
        <v>2</v>
      </c>
      <c r="E32" s="7">
        <f>[4]TOTALS!$C$65-E15</f>
        <v>8</v>
      </c>
    </row>
    <row r="33" spans="2:5" x14ac:dyDescent="0.25">
      <c r="B33" s="7" t="s">
        <v>24</v>
      </c>
      <c r="C33" s="7"/>
      <c r="D33" s="7">
        <f>[5]TOTALS!$E$28</f>
        <v>0</v>
      </c>
      <c r="E33" s="7">
        <f>[5]TOTALS!$C$65-E16</f>
        <v>10</v>
      </c>
    </row>
    <row r="34" spans="2:5" x14ac:dyDescent="0.25">
      <c r="B34" s="7" t="s">
        <v>25</v>
      </c>
      <c r="C34" s="7"/>
      <c r="D34" s="7">
        <f>[15]TOTALS!$E$28</f>
        <v>2</v>
      </c>
      <c r="E34" s="7">
        <f>[15]TOTALS!$C$65</f>
        <v>18</v>
      </c>
    </row>
    <row r="35" spans="2:5" x14ac:dyDescent="0.25">
      <c r="B35" s="7" t="s">
        <v>26</v>
      </c>
      <c r="D35" s="9">
        <f>[16]TOTALS!$E$28</f>
        <v>0</v>
      </c>
      <c r="E35" s="7">
        <f>[16]TOTALS!$C$65</f>
        <v>0</v>
      </c>
    </row>
    <row r="36" spans="2:5" x14ac:dyDescent="0.25">
      <c r="B36" s="7" t="s">
        <v>27</v>
      </c>
      <c r="C36" s="7"/>
      <c r="D36" s="7">
        <f>[17]TOTALS!$E$28</f>
        <v>0</v>
      </c>
      <c r="E36" s="7">
        <f>[17]TOTALS!$C$65</f>
        <v>0</v>
      </c>
    </row>
    <row r="37" spans="2:5" x14ac:dyDescent="0.25">
      <c r="B37" s="7" t="s">
        <v>28</v>
      </c>
      <c r="C37" s="7"/>
      <c r="D37" s="7">
        <f>[6]TOTALS!$E$28</f>
        <v>0</v>
      </c>
      <c r="E37" s="7">
        <f>[6]TOTALS!$C$65-3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2025-07-09T10:48:57Z</dcterms:created>
  <dcterms:modified xsi:type="dcterms:W3CDTF">2025-07-09T10:49:39Z</dcterms:modified>
</cp:coreProperties>
</file>