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71B21B3D-F33C-486D-905D-23D405D71746}" xr6:coauthVersionLast="47" xr6:coauthVersionMax="47" xr10:uidLastSave="{00000000-0000-0000-0000-000000000000}"/>
  <bookViews>
    <workbookView xWindow="-120" yWindow="-120" windowWidth="29040" windowHeight="15840" xr2:uid="{873284CC-4A8B-4743-866D-396CA78AB02B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<sst xmlns="http://schemas.openxmlformats.org/spreadsheetml/2006/main" count="26" uniqueCount="24">
  <si>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</si>
  <si>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SERGIO RODRÍGUEZ I FARRÉ</t>
  </si>
  <si>
    <t>Període de sessions 03.02.2025 a 23.06.2025</t>
  </si>
  <si>
    <t>TITULAR</t>
  </si>
  <si>
    <t>Assistències</t>
  </si>
  <si>
    <t>Total sessions òrgan</t>
  </si>
  <si>
    <t>PLE</t>
  </si>
  <si>
    <t>C. ASSUMPTES INSTUCIONALS</t>
  </si>
  <si>
    <t>C. ECONOMIA</t>
  </si>
  <si>
    <t>CCRTVIB</t>
  </si>
  <si>
    <t>CNP IMPACTE CANVI CLIMÀTIC AGRICULTURA, RAMADERIA I PESCA</t>
  </si>
  <si>
    <t>SUBSTITUT</t>
  </si>
  <si>
    <t>C. HISENDA I PRESSUPOSTS</t>
  </si>
  <si>
    <t>C. O.TERRITORIAL, HABITATGE, MOBILITAT, MAR I C. AIGUA</t>
  </si>
  <si>
    <t>C. TURISME, COMERÇ, TREBALL, CULTURA I ESPORTS</t>
  </si>
  <si>
    <t xml:space="preserve">C. ASSUMPTES SOCIALS </t>
  </si>
  <si>
    <t>C. EDUCACIÓ I UNIVERSITATS</t>
  </si>
  <si>
    <t>C. SALUT</t>
  </si>
  <si>
    <t>C. REGLAMENT</t>
  </si>
  <si>
    <t>C. ESTATUT DELS DIPUTATS</t>
  </si>
  <si>
    <t>C. PETICIONS</t>
  </si>
  <si>
    <t>C. ASSUMPTES EUROPEUS</t>
  </si>
  <si>
    <t>C. PARTICIPACIÓ CIUTADANA</t>
  </si>
  <si>
    <t>CNP ESTUDI I REFLEXIÓ IMPACTE DIGITALITZACIÓ EDUCACIÓ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</si>
</sst>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rgb="FF000000"/>
      <name val="Inter Light"/>
      <family val="2"/>
    </font>
    <font>
      <b/>
      <sz val="10"/>
      <color rgb="FF000000"/>
      <name val="Inter Light"/>
      <family val="2"/>
    </font>
    <font>
      <sz val="11"/>
      <color theme="1"/>
      <name val="Calibri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9525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80B0E24A-AFA6-4B00-ACEB-63DDB8A7D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51">
          <cell r="D51">
            <v>18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51">
          <cell r="E51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51">
          <cell r="E51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1">
          <cell r="E51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51">
          <cell r="E51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51">
          <cell r="E51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1">
          <cell r="E51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1">
          <cell r="E51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51">
          <cell r="E51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51">
          <cell r="D51">
            <v>15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51">
          <cell r="D51">
            <v>7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51">
          <cell r="D51">
            <v>3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51">
          <cell r="D51">
            <v>3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51">
          <cell r="E51">
            <v>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51">
          <cell r="E51">
            <v>1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51">
          <cell r="E51">
            <v>2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51">
          <cell r="E51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BA23-3940-4E63-AA2A-DB2025A3A54C}">
  <dimension ref="B1:F32"/>
  <sheetViews>
    <sheetView tabSelected="1" workbookViewId="0">
      <selection sqref="A1:XFD1048576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28515625" customWidth="1"/>
    <col min="6" max="6" width="8.5703125" customWidth="1"/>
    <col min="7" max="7" width="14.7109375" customWidth="1"/>
    <col min="8" max="8" width="17.42578125" customWidth="1"/>
  </cols>
  <sheetData>
    <row r="1" spans="2:6" ht="55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s="9" customFormat="1" x14ac:dyDescent="0.25">
      <c r="B9" s="8"/>
      <c r="C9" s="8"/>
      <c r="D9" s="8"/>
      <c r="E9" s="8"/>
    </row>
    <row r="10" spans="2:6" s="9" customFormat="1" x14ac:dyDescent="0.25">
      <c r="B10" s="10" t="s">
        <v>3</v>
      </c>
      <c r="C10" s="10"/>
      <c r="D10" s="8" t="s">
        <v>4</v>
      </c>
      <c r="E10" s="11" t="s">
        <v>5</v>
      </c>
    </row>
    <row r="11" spans="2:6" s="9" customFormat="1" x14ac:dyDescent="0.25">
      <c r="B11" s="7"/>
      <c r="C11" s="7"/>
      <c r="D11" s="7"/>
      <c r="E11" s="7"/>
    </row>
    <row r="12" spans="2:6" s="9" customFormat="1" x14ac:dyDescent="0.25">
      <c r="B12" s="7" t="s">
        <v>6</v>
      </c>
      <c r="C12" s="7"/>
      <c r="D12" s="7">
        <f>[1]TOTALS!$D$51</f>
        <v>18</v>
      </c>
      <c r="E12" s="12">
        <f>[1]TOTALS!$C$65</f>
        <v>19</v>
      </c>
    </row>
    <row r="13" spans="2:6" s="9" customFormat="1" x14ac:dyDescent="0.25">
      <c r="B13" s="7" t="s">
        <v>7</v>
      </c>
      <c r="C13" s="7"/>
      <c r="D13" s="7">
        <f>[2]TOTALS!$D$51</f>
        <v>15</v>
      </c>
      <c r="E13" s="12">
        <f>[2]TOTALS!$C$65</f>
        <v>18</v>
      </c>
    </row>
    <row r="14" spans="2:6" s="9" customFormat="1" x14ac:dyDescent="0.25">
      <c r="B14" s="7" t="s">
        <v>8</v>
      </c>
      <c r="C14" s="7"/>
      <c r="D14" s="7">
        <f>[3]TOTALS!$D$51</f>
        <v>7</v>
      </c>
      <c r="E14" s="12">
        <f>[3]TOTALS!$C$65</f>
        <v>8</v>
      </c>
    </row>
    <row r="15" spans="2:6" s="9" customFormat="1" x14ac:dyDescent="0.25">
      <c r="B15" s="7" t="s">
        <v>9</v>
      </c>
      <c r="C15" s="7"/>
      <c r="D15" s="7">
        <f>[4]TOTALS!$D$51</f>
        <v>3</v>
      </c>
      <c r="E15" s="12">
        <f>[4]TOTALS!$C$65</f>
        <v>4</v>
      </c>
    </row>
    <row r="16" spans="2:6" s="9" customFormat="1" x14ac:dyDescent="0.25">
      <c r="B16" s="12" t="s">
        <v>10</v>
      </c>
      <c r="C16" s="7"/>
      <c r="D16" s="7">
        <f>[5]TOTALS!$D$51</f>
        <v>3</v>
      </c>
      <c r="E16" s="12">
        <f>[5]TOTALS!$C$65</f>
        <v>4</v>
      </c>
    </row>
    <row r="17" spans="2:5" s="9" customFormat="1" x14ac:dyDescent="0.25">
      <c r="B17" s="12"/>
      <c r="C17" s="7"/>
      <c r="D17" s="7"/>
      <c r="E17" s="7"/>
    </row>
    <row r="18" spans="2:5" s="9" customFormat="1" x14ac:dyDescent="0.25">
      <c r="B18" s="7"/>
      <c r="C18" s="7"/>
      <c r="D18" s="7"/>
      <c r="E18" s="7"/>
    </row>
    <row r="19" spans="2:5" s="9" customFormat="1" x14ac:dyDescent="0.25">
      <c r="B19" s="7"/>
      <c r="C19" s="11" t="s">
        <v>11</v>
      </c>
      <c r="D19" s="8" t="s">
        <v>4</v>
      </c>
      <c r="E19" s="11" t="s">
        <v>5</v>
      </c>
    </row>
    <row r="20" spans="2:5" s="9" customFormat="1" x14ac:dyDescent="0.25">
      <c r="B20" s="7"/>
      <c r="C20" s="11"/>
      <c r="D20" s="8"/>
      <c r="E20" s="11"/>
    </row>
    <row r="21" spans="2:5" s="9" customFormat="1" x14ac:dyDescent="0.25">
      <c r="B21" s="7" t="s">
        <v>12</v>
      </c>
      <c r="C21" s="7"/>
      <c r="D21" s="7">
        <f>[6]TOTALS!$E$51</f>
        <v>2</v>
      </c>
      <c r="E21" s="12">
        <f>[6]TOTALS!$C$65</f>
        <v>23</v>
      </c>
    </row>
    <row r="22" spans="2:5" s="9" customFormat="1" x14ac:dyDescent="0.25">
      <c r="B22" s="12" t="s">
        <v>13</v>
      </c>
      <c r="C22" s="7"/>
      <c r="D22" s="7">
        <f>[7]TOTALS!$E$51</f>
        <v>1</v>
      </c>
      <c r="E22" s="12">
        <f>[7]TOTALS!$C$65</f>
        <v>17</v>
      </c>
    </row>
    <row r="23" spans="2:5" s="9" customFormat="1" x14ac:dyDescent="0.25">
      <c r="B23" s="7" t="s">
        <v>14</v>
      </c>
      <c r="C23" s="7"/>
      <c r="D23" s="7">
        <f>[8]TOTALS!$E$51</f>
        <v>2</v>
      </c>
      <c r="E23" s="12">
        <f>[8]TOTALS!$C$65</f>
        <v>14</v>
      </c>
    </row>
    <row r="24" spans="2:5" s="9" customFormat="1" x14ac:dyDescent="0.25">
      <c r="B24" s="7" t="s">
        <v>15</v>
      </c>
      <c r="D24" s="9">
        <f>[9]TOTALS!$E$51</f>
        <v>0</v>
      </c>
      <c r="E24" s="12">
        <f>[9]TOTALS!$C$65</f>
        <v>10</v>
      </c>
    </row>
    <row r="25" spans="2:5" s="9" customFormat="1" x14ac:dyDescent="0.25">
      <c r="B25" s="7" t="s">
        <v>16</v>
      </c>
      <c r="C25" s="7"/>
      <c r="D25" s="7">
        <f>[10]TOTALS!$E$51</f>
        <v>0</v>
      </c>
      <c r="E25" s="12">
        <f>[10]TOTALS!$C$65</f>
        <v>12</v>
      </c>
    </row>
    <row r="26" spans="2:5" s="9" customFormat="1" x14ac:dyDescent="0.25">
      <c r="B26" s="7" t="s">
        <v>17</v>
      </c>
      <c r="C26" s="7"/>
      <c r="D26" s="7">
        <f>[11]TOTALS!$E$51</f>
        <v>0</v>
      </c>
      <c r="E26" s="12">
        <f>[11]TOTALS!$C$65</f>
        <v>18</v>
      </c>
    </row>
    <row r="27" spans="2:5" s="9" customFormat="1" x14ac:dyDescent="0.25">
      <c r="B27" s="7" t="s">
        <v>18</v>
      </c>
      <c r="D27" s="9">
        <f>[12]TOTALS!$E$51</f>
        <v>0</v>
      </c>
      <c r="E27" s="12">
        <f>[12]TOTALS!$C$65</f>
        <v>0</v>
      </c>
    </row>
    <row r="28" spans="2:5" s="9" customFormat="1" x14ac:dyDescent="0.25">
      <c r="B28" s="7" t="s">
        <v>19</v>
      </c>
      <c r="C28" s="7"/>
      <c r="D28" s="7">
        <f>[13]TOTALS!$E$51</f>
        <v>0</v>
      </c>
      <c r="E28" s="12">
        <f>[13]TOTALS!$C$65</f>
        <v>1</v>
      </c>
    </row>
    <row r="29" spans="2:5" s="9" customFormat="1" x14ac:dyDescent="0.25">
      <c r="B29" s="7" t="s">
        <v>20</v>
      </c>
      <c r="C29" s="7"/>
      <c r="D29" s="7">
        <f>[14]TOTALS!$E$51</f>
        <v>0</v>
      </c>
      <c r="E29" s="12">
        <f>[14]TOTALS!$C$65</f>
        <v>1</v>
      </c>
    </row>
    <row r="30" spans="2:5" s="9" customFormat="1" x14ac:dyDescent="0.25">
      <c r="B30" s="7" t="s">
        <v>21</v>
      </c>
      <c r="C30" s="7"/>
      <c r="D30" s="7">
        <f>[15]TOTALS!$E$51</f>
        <v>0</v>
      </c>
      <c r="E30" s="12">
        <f>[15]TOTALS!$C$65</f>
        <v>0</v>
      </c>
    </row>
    <row r="31" spans="2:5" s="9" customFormat="1" x14ac:dyDescent="0.25">
      <c r="B31" s="7" t="s">
        <v>22</v>
      </c>
      <c r="C31" s="7"/>
      <c r="D31" s="7">
        <f>[16]TOTALS!$E$51</f>
        <v>0</v>
      </c>
      <c r="E31" s="12">
        <f>[16]TOTALS!$C$65</f>
        <v>0</v>
      </c>
    </row>
    <row r="32" spans="2:5" x14ac:dyDescent="0.25">
      <c r="B32" s="12" t="s">
        <v>23</v>
      </c>
      <c r="D32">
        <f>[17]TOTALS!$E$51</f>
        <v>0</v>
      </c>
      <c r="E32" s="12">
        <f>[17]TOTALS!$C$65</f>
        <v>3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2025-07-09T11:15:06Z</dcterms:created>
  <dcterms:modified xsi:type="dcterms:W3CDTF">2025-07-09T11:15:32Z</dcterms:modified>
</cp:coreProperties>
</file>