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1\ASSISTÈNCIES INDIVIDUALS\"/>
    </mc:Choice>
  </mc:AlternateContent>
  <xr:revisionPtr revIDLastSave="0" documentId="8_{1F5AD9DA-FC98-42A1-9731-4401D9E8FA76}" xr6:coauthVersionLast="47" xr6:coauthVersionMax="47" xr10:uidLastSave="{00000000-0000-0000-0000-000000000000}"/>
  <bookViews>
    <workbookView xWindow="-120" yWindow="-120" windowWidth="29040" windowHeight="15840" xr2:uid="{1993D693-3E0D-4A83-9608-C273881A103B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<sst xmlns="http://schemas.openxmlformats.org/spreadsheetml/2006/main" count="27" uniqueCount="25">
  <si>
    <t>ASSISTÈNCIES AL PLE I A LES COMISSIONS (art. 18.2 Reglament del Parlament)</t>
  </si>
  <si>
    <t>ARES FERNÁNDEZ LOMBARDO</t>
  </si>
  <si>
    <t>Període de sessions 05.02.2024 a 21.06.2024</t>
  </si>
  <si>
    <t>TITULAR</t>
  </si>
  <si>
    <t>Assistències</t>
  </si>
  <si>
    <t>Total sessions òrgan</t>
  </si>
  <si>
    <t>PLE</t>
  </si>
  <si>
    <t>C. EDUCACIÓ I UNIVERSITATS</t>
  </si>
  <si>
    <t>C. REGLAMENT</t>
  </si>
  <si>
    <t>CCRTVIB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</si>
  <si>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</si>
  <si>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</si>
  <si>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</si>
  <si>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</si>
  <si>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</si>
  <si>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>C. ECONOMIA</t>
  </si>
  <si>
    <t xml:space="preserve">C. ASSUMPTES SOCIALS </t>
  </si>
  <si>
    <t>C. SALUT</t>
  </si>
  <si>
    <t>C. ESTATUT DELS DIPUTATS</t>
  </si>
  <si>
    <t>C. PETICIONS</t>
  </si>
  <si>
    <t>C. ASSUMPTES EUROPEUS</t>
  </si>
  <si>
    <t>C. PARTICIPACIÓ CIUTADANA</t>
  </si>
  <si>
    <t>CNP ESTUDI I REFLEXIÓ IMPACTE DIGITALITZACIÓ EDUCACIÓ</t>
  </si>
  <si>
    <t>CNP IMPACTE CANVI CLIMÀTIC AGRICULTURA, RAMADERIA I PESCA</t>
  </si>
  <si>
    <t>CNPI CONTRACTES SOLUCIONES DE GESTIÓN Y APOYO A EMPRESAS 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</si>
</sst>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981075</xdr:colOff>
      <xdr:row>0</xdr:row>
      <xdr:rowOff>9525</xdr:rowOff>
    </xdr:from>
    <xdr:to>
      <xdr:col>3</xdr:col>
      <xdr:colOff>104775</xdr:colOff>
      <xdr:row>0</xdr:row>
      <xdr:rowOff>708660</xdr:rowOff>
    </xdr:to>
    <xdr:pic>
      <xdr:nvPicPr>
        <xdr:cNvPr id="3" name="Gràfic 1">
          <a:extLst>
            <a:ext uri="{FF2B5EF4-FFF2-40B4-BE49-F238E27FC236}">
              <a16:creationId xmlns:a16="http://schemas.microsoft.com/office/drawing/2014/main" id="{97E5969E-FDE2-4186-86FE-20A68C29D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276475" y="9525"/>
          <a:ext cx="1038225" cy="6991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PLE%202024.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ASSUMPTES%20SOCIALS%202024.1.xlsx" TargetMode="External"/><Relationship Id="rId1" Type="http://schemas.openxmlformats.org/officeDocument/2006/relationships/externalLinkPath" Target="/XI%20LEGISLATURA/ASSIST&#200;NCIES%20DIPUTATS/ASSIST&#200;NCIES%202024.1/PER&#205;ODE%20DE%20SESSIONS/C.%20ASSUMPTES%20SOCIALS%202024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SALUT%202024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ESTATUT%20DELS%20DIPUTATS%202024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PETICIONS%202024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ASSUMPTES%20EUROPEUS%202024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PARTICIPACI&#211;%20CIUTADANA%202024.1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E%20DIGITALITZACI&#211;%20EDUCACI&#211;%202024.1.xlsx" TargetMode="External"/><Relationship Id="rId1" Type="http://schemas.openxmlformats.org/officeDocument/2006/relationships/externalLinkPath" Target="/XI%20LEGISLATURA/ASSIST&#200;NCIES%20DIPUTATS/ASSIST&#200;NCIES%202024.1/PER&#205;ODE%20DE%20SESSIONS/C.%20NPE%20DIGITALITZACI&#211;%20EDUCACI&#211;%202024.1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%20IMPACTE%20CANVI%20CLIMATIC%202024.1.xlsx" TargetMode="External"/><Relationship Id="rId1" Type="http://schemas.openxmlformats.org/officeDocument/2006/relationships/externalLinkPath" Target="/XI%20LEGISLATURA/ASSIST&#200;NCIES%20DIPUTATS/ASSIST&#200;NCIES%202024.1/PER&#205;ODE%20DE%20SESSIONS/C.%20NP%20IMPACTE%20CANVI%20CLIMATIC%202024.1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%20INVESTIGACI&#211;%20CONTRACTES%20EMPRESA%20MASCARETES%202024.1.xlsx" TargetMode="External"/><Relationship Id="rId1" Type="http://schemas.openxmlformats.org/officeDocument/2006/relationships/externalLinkPath" Target="/XI%20LEGISLATURA/ASSIST&#200;NCIES%20DIPUTATS/ASSIST&#200;NCIES%202024.1/PER&#205;ODE%20DE%20SESSIONS/C.%20NP%20INVESTIGACI&#211;%20CONTRACTES%20EMPRESA%20MASCARETES%202024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EDUCACI&#211;%202024.1.xlsx" TargetMode="External"/><Relationship Id="rId1" Type="http://schemas.openxmlformats.org/officeDocument/2006/relationships/externalLinkPath" Target="/XI%20LEGISLATURA/ASSIST&#200;NCIES%20DIPUTATS/ASSIST&#200;NCIES%202024.1/PER&#205;ODE%20DE%20SESSIONS/C.%20EDUCACI&#211;%202024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REGLAMENT%202024.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CONTROL%20PARLAMENTARI%20IB3%202024.1.xlsx" TargetMode="External"/><Relationship Id="rId1" Type="http://schemas.openxmlformats.org/officeDocument/2006/relationships/externalLinkPath" Target="/XI%20LEGISLATURA/ASSIST&#200;NCIES%20DIPUTATS/ASSIST&#200;NCIES%202024.1/PER&#205;ODE%20DE%20SESSIONS/C.%20CONTROL%20PARLAMENTARI%20IB3%202024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ASSUMPTES%20INSTITUCIONALS%20I%20GENERALS%202024.1.xlsx" TargetMode="External"/><Relationship Id="rId1" Type="http://schemas.openxmlformats.org/officeDocument/2006/relationships/externalLinkPath" Target="/XI%20LEGISLATURA/ASSIST&#200;NCIES%20DIPUTATS/ASSIST&#200;NCIES%202024.1/PER&#205;ODE%20DE%20SESSIONS/C.%20ASSUMPTES%20INSTITUCIONALS%20I%20GENERALS%202024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HISENDA%20I%20PRESSUPOST%202024.1.xlsx" TargetMode="External"/><Relationship Id="rId1" Type="http://schemas.openxmlformats.org/officeDocument/2006/relationships/externalLinkPath" Target="/XI%20LEGISLATURA/ASSIST&#200;NCIES%20DIPUTATS/ASSIST&#200;NCIES%202024.1/PER&#205;ODE%20DE%20SESSIONS/C.%20HISENDA%20I%20PRESSUPOST%202024.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MEDI%20AMBIENT%20I%20ORDENACI&#211;%20TERRITORIAL%202024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TURISME%202024.1.xlsx" TargetMode="External"/><Relationship Id="rId1" Type="http://schemas.openxmlformats.org/officeDocument/2006/relationships/externalLinkPath" Target="/XI%20LEGISLATURA/ASSIST&#200;NCIES%20DIPUTATS/ASSIST&#200;NCIES%202024.1/PER&#205;ODE%20DE%20SESSIONS/C.%20TURISME%202024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ECONOMIA%202024.1.xlsx" TargetMode="External"/><Relationship Id="rId1" Type="http://schemas.openxmlformats.org/officeDocument/2006/relationships/externalLinkPath" Target="/XI%20LEGISLATURA/ASSIST&#200;NCIES%20DIPUTATS/ASSIST&#200;NCIES%202024.1/PER&#205;ODE%20DE%20SESSIONS/C.%20ECONOMIA%202024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6"/>
      <sheetName val="FEBRER 13"/>
      <sheetName val="FEBRER 20"/>
      <sheetName val="FEBRER 27"/>
      <sheetName val="MARÇ 05"/>
      <sheetName val="MARÇ 12"/>
      <sheetName val="MARÇ 19"/>
      <sheetName val="MARÇ 26"/>
      <sheetName val="ABRIL 09"/>
      <sheetName val="ABRIL 16"/>
      <sheetName val="ABRIL 23"/>
      <sheetName val="ABRIL 30"/>
      <sheetName val="MAIG 07"/>
      <sheetName val="MAIG 14"/>
      <sheetName val="MAIG 21"/>
      <sheetName val="MAIG 28"/>
      <sheetName val="JUNY 04"/>
      <sheetName val="JUNY 11"/>
      <sheetName val="JUNY 18"/>
      <sheetName val="JUNY 20"/>
      <sheetName val="Hoja20"/>
    </sheetNames>
    <sheetDataSet>
      <sheetData sheetId="0">
        <row r="2">
          <cell r="D2">
            <v>17</v>
          </cell>
        </row>
        <row r="23">
          <cell r="D23">
            <v>18</v>
          </cell>
        </row>
        <row r="65">
          <cell r="C65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15"/>
      <sheetName val="febrer 22"/>
      <sheetName val="febrer 29"/>
      <sheetName val="març 07"/>
      <sheetName val="març 14"/>
      <sheetName val="març 21"/>
      <sheetName val="abril 11"/>
      <sheetName val="abril 18"/>
      <sheetName val="abril 25"/>
      <sheetName val="maig 02"/>
      <sheetName val="maig 09"/>
      <sheetName val="maig 16"/>
      <sheetName val="maig 23"/>
      <sheetName val="maig 30"/>
      <sheetName val="juny 06"/>
      <sheetName val="juny 13"/>
      <sheetName val="juny 20"/>
      <sheetName val="Hoja20"/>
    </sheetNames>
    <sheetDataSet>
      <sheetData sheetId="0">
        <row r="2">
          <cell r="D2">
            <v>15</v>
          </cell>
        </row>
        <row r="23">
          <cell r="E23">
            <v>13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7"/>
      <sheetName val="Febrer 14"/>
      <sheetName val="Febrer 21"/>
      <sheetName val="Febrer 28"/>
      <sheetName val="Març 06"/>
      <sheetName val="Març 13"/>
      <sheetName val="Març 20"/>
      <sheetName val="ABRIL 10"/>
      <sheetName val="abril 17"/>
      <sheetName val="Abril 24"/>
      <sheetName val="maig 08"/>
      <sheetName val="maig 15"/>
      <sheetName val="maig 22"/>
      <sheetName val="Full1"/>
      <sheetName val="Hoja20"/>
    </sheetNames>
    <sheetDataSet>
      <sheetData sheetId="0">
        <row r="2">
          <cell r="E2">
            <v>1</v>
          </cell>
        </row>
        <row r="23">
          <cell r="E23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3">
          <cell r="E2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3">
          <cell r="E2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3">
          <cell r="E2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3">
          <cell r="E2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9Febrer"/>
      <sheetName val="30Maig"/>
      <sheetName val="Full1"/>
      <sheetName val="Hoja20"/>
    </sheetNames>
    <sheetDataSet>
      <sheetData sheetId="0">
        <row r="2">
          <cell r="D2">
            <v>2</v>
          </cell>
        </row>
        <row r="23">
          <cell r="E23">
            <v>1</v>
          </cell>
        </row>
        <row r="65">
          <cell r="C65">
            <v>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ABRIL 09"/>
      <sheetName val="juny 20"/>
      <sheetName val="Hoja20"/>
    </sheetNames>
    <sheetDataSet>
      <sheetData sheetId="0">
        <row r="2">
          <cell r="D2">
            <v>2</v>
          </cell>
        </row>
        <row r="23">
          <cell r="E23">
            <v>0</v>
          </cell>
        </row>
        <row r="65">
          <cell r="C65">
            <v>2</v>
          </cell>
        </row>
      </sheetData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ABRIL 09"/>
      <sheetName val="ABRIL 30"/>
      <sheetName val="MAIG 14"/>
      <sheetName val="MAIG 17 (9.00)"/>
      <sheetName val="MAIG 17 (11.00)"/>
      <sheetName val="MAIG 17 (13.00)"/>
      <sheetName val="MAIG 17 (15.00)"/>
      <sheetName val="MAIG 17 (16.30)"/>
      <sheetName val="MAIG 20 (9.00)"/>
      <sheetName val="MAIG 20 (11.00)"/>
      <sheetName val="MAIG 21 (17.00)"/>
      <sheetName val="MAIG 24 (11.00)"/>
      <sheetName val="MAIG 24 (11.30)"/>
      <sheetName val="MAIG 24 (14.30)"/>
      <sheetName val="MAIG 24 (17.00)"/>
      <sheetName val="MAIG 27 (9.00)"/>
      <sheetName val="MAIG 27 (11.30)"/>
      <sheetName val="MAIG 27 (13.00)"/>
      <sheetName val="MAIG (13.45)"/>
      <sheetName val="MAIG 28 (17.00)"/>
      <sheetName val="MAIG 31 (9.00)"/>
      <sheetName val="MAIG 31 (11.30)"/>
      <sheetName val="MAIG 31 (14.30)"/>
      <sheetName val="MAIG 31 (17.00)"/>
      <sheetName val="JUNY 03 (11.00)"/>
      <sheetName val="JUNY 03 (11.30)"/>
      <sheetName val="JUNY 03 (13.30)"/>
      <sheetName val="JUNY 03 (15.00)"/>
      <sheetName val="JUNY 03 (17.00)"/>
      <sheetName val="JUNY 07"/>
      <sheetName val="Hoja20"/>
    </sheetNames>
    <sheetDataSet>
      <sheetData sheetId="0">
        <row r="2">
          <cell r="E2">
            <v>0</v>
          </cell>
        </row>
        <row r="23">
          <cell r="E23">
            <v>8</v>
          </cell>
        </row>
        <row r="65">
          <cell r="C65">
            <v>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8Febrer"/>
      <sheetName val="15Febrer"/>
      <sheetName val="22Febrer"/>
      <sheetName val="7Març"/>
      <sheetName val="14Març"/>
      <sheetName val="21Març"/>
      <sheetName val="11Abril"/>
      <sheetName val="18Abril"/>
      <sheetName val="25Abril"/>
      <sheetName val="2Maig"/>
      <sheetName val="9Maig"/>
      <sheetName val="16Maig"/>
      <sheetName val="23Maig"/>
      <sheetName val="6Juny"/>
      <sheetName val="13Juny"/>
      <sheetName val="20Juny"/>
      <sheetName val="Hoja20"/>
    </sheetNames>
    <sheetDataSet>
      <sheetData sheetId="0">
        <row r="2">
          <cell r="D2">
            <v>12</v>
          </cell>
        </row>
        <row r="23">
          <cell r="D23">
            <v>11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3">
          <cell r="D2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5"/>
      <sheetName val="Març 21"/>
      <sheetName val="Abril 18"/>
      <sheetName val="maig 23"/>
      <sheetName val="juny 20"/>
      <sheetName val="Hoja20"/>
    </sheetNames>
    <sheetDataSet>
      <sheetData sheetId="0">
        <row r="2">
          <cell r="E2">
            <v>0</v>
          </cell>
        </row>
        <row r="23">
          <cell r="D23">
            <v>4</v>
          </cell>
        </row>
        <row r="65">
          <cell r="C65">
            <v>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7Febrer"/>
      <sheetName val="14Febrer"/>
      <sheetName val="21Febrer"/>
      <sheetName val="7Març"/>
      <sheetName val="14Març"/>
      <sheetName val="21Març"/>
      <sheetName val="27Març"/>
      <sheetName val="10Abril"/>
      <sheetName val="17Abril"/>
      <sheetName val="24Abril"/>
      <sheetName val="8Maig"/>
      <sheetName val="15Maig"/>
      <sheetName val="22Maig"/>
      <sheetName val="29Maig"/>
      <sheetName val="5Juny"/>
      <sheetName val="12Juny"/>
      <sheetName val="19Juny"/>
      <sheetName val="Hoja20"/>
      <sheetName val="Full1"/>
    </sheetNames>
    <sheetDataSet>
      <sheetData sheetId="0">
        <row r="2">
          <cell r="E2">
            <v>0</v>
          </cell>
        </row>
        <row r="23">
          <cell r="E23">
            <v>3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5"/>
      <sheetName val="MARÇ 12"/>
      <sheetName val="MARÇ 19"/>
      <sheetName val="ABRIL 09"/>
      <sheetName val="ABRIL 16"/>
      <sheetName val="ABRIL 23"/>
      <sheetName val="MAIG 07"/>
      <sheetName val="MAIG 28"/>
      <sheetName val="Hoja20"/>
    </sheetNames>
    <sheetDataSet>
      <sheetData sheetId="0">
        <row r="2">
          <cell r="E2">
            <v>0</v>
          </cell>
        </row>
        <row r="23">
          <cell r="E23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7"/>
      <sheetName val="Febrer 14"/>
      <sheetName val="Març 20"/>
      <sheetName val="Març 27"/>
      <sheetName val="ABRIL 10"/>
      <sheetName val="abril 17"/>
      <sheetName val="Abril 24"/>
      <sheetName val="Maig 08"/>
      <sheetName val="Maig 15"/>
      <sheetName val="Maig 22"/>
      <sheetName val="Maig 29"/>
      <sheetName val="Juny 05"/>
      <sheetName val="Juny 12"/>
      <sheetName val="Juny 19"/>
      <sheetName val="Hoja20"/>
    </sheetNames>
    <sheetDataSet>
      <sheetData sheetId="0">
        <row r="2">
          <cell r="E2">
            <v>0</v>
          </cell>
        </row>
        <row r="23">
          <cell r="E23">
            <v>2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22"/>
      <sheetName val="març 07"/>
      <sheetName val="març 14"/>
      <sheetName val="març 21"/>
      <sheetName val="abril 11"/>
      <sheetName val="abril 18"/>
      <sheetName val="abril 25"/>
      <sheetName val="maig 02"/>
      <sheetName val="maig 09"/>
      <sheetName val="maig 16"/>
      <sheetName val="maig 23"/>
      <sheetName val="maig 30"/>
      <sheetName val="juny 13"/>
      <sheetName val="Hoja20"/>
    </sheetNames>
    <sheetDataSet>
      <sheetData sheetId="0">
        <row r="2">
          <cell r="E2">
            <v>0</v>
          </cell>
        </row>
        <row r="23">
          <cell r="E23">
            <v>1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15"/>
      <sheetName val="febrer 22"/>
      <sheetName val="febrer 29"/>
      <sheetName val="març 07"/>
      <sheetName val="març 14"/>
      <sheetName val="abril 11"/>
      <sheetName val="abril 25"/>
      <sheetName val="maig 02"/>
      <sheetName val="maig 09"/>
      <sheetName val="maig 16"/>
      <sheetName val="maig 30"/>
      <sheetName val="juny 06"/>
      <sheetName val="juny 13"/>
      <sheetName val="Hoja20"/>
    </sheetNames>
    <sheetDataSet>
      <sheetData sheetId="0">
        <row r="2">
          <cell r="D2">
            <v>5</v>
          </cell>
        </row>
        <row r="23">
          <cell r="E23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B1423-5A32-4F6B-8A96-29952AA0BF25}">
  <dimension ref="B1:F33"/>
  <sheetViews>
    <sheetView tabSelected="1" workbookViewId="0">
      <selection activeCell="C1" sqref="C1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28515625" customWidth="1"/>
    <col min="6" max="6" width="8.5703125" customWidth="1"/>
    <col min="7" max="7" width="14.7109375" customWidth="1"/>
    <col min="8" max="8" width="17.42578125" customWidth="1"/>
  </cols>
  <sheetData>
    <row r="1" spans="2:6" ht="57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[1]TOTALS!$D$23</f>
        <v>18</v>
      </c>
      <c r="E12" s="7">
        <f>[1]TOTALS!$C$65</f>
        <v>20</v>
      </c>
    </row>
    <row r="13" spans="2:6" x14ac:dyDescent="0.25">
      <c r="B13" s="7" t="s">
        <v>7</v>
      </c>
      <c r="C13" s="7"/>
      <c r="D13" s="7">
        <f>[2]TOTALS!$D$23</f>
        <v>11</v>
      </c>
      <c r="E13" s="7">
        <f>[2]TOTALS!$C$65</f>
        <v>16</v>
      </c>
    </row>
    <row r="14" spans="2:6" x14ac:dyDescent="0.25">
      <c r="B14" s="7" t="s">
        <v>8</v>
      </c>
      <c r="D14">
        <f>[3]TOTALS!$D$23</f>
        <v>0</v>
      </c>
      <c r="E14" s="7">
        <f>[3]TOTALS!$C$65</f>
        <v>0</v>
      </c>
    </row>
    <row r="15" spans="2:6" x14ac:dyDescent="0.25">
      <c r="B15" s="7" t="s">
        <v>9</v>
      </c>
      <c r="C15" s="7"/>
      <c r="D15" s="7">
        <f>[4]TOTALS!$D$23</f>
        <v>4</v>
      </c>
      <c r="E15" s="7">
        <f>[4]TOTALS!$C$65</f>
        <v>5</v>
      </c>
    </row>
    <row r="16" spans="2:6" x14ac:dyDescent="0.25">
      <c r="B16" s="7"/>
      <c r="C16" s="7"/>
      <c r="D16" s="7"/>
      <c r="E16" s="7"/>
    </row>
    <row r="17" spans="2:5" x14ac:dyDescent="0.25">
      <c r="B17" s="7"/>
      <c r="C17" s="7"/>
      <c r="D17" s="7"/>
      <c r="E17" s="7"/>
    </row>
    <row r="18" spans="2:5" x14ac:dyDescent="0.25">
      <c r="B18" s="7"/>
      <c r="C18" s="2" t="s">
        <v>10</v>
      </c>
      <c r="D18" s="8" t="s">
        <v>4</v>
      </c>
      <c r="E18" s="2" t="s">
        <v>5</v>
      </c>
    </row>
    <row r="19" spans="2:5" x14ac:dyDescent="0.25">
      <c r="B19" s="7"/>
      <c r="C19" s="2"/>
      <c r="D19" s="8"/>
      <c r="E19" s="2"/>
    </row>
    <row r="20" spans="2:5" x14ac:dyDescent="0.25">
      <c r="B20" s="7" t="s">
        <v>11</v>
      </c>
      <c r="C20" s="7"/>
      <c r="D20" s="7">
        <f>[5]TOTALS!$E$23</f>
        <v>3</v>
      </c>
      <c r="E20" s="7">
        <f>[5]TOTALS!$C$65</f>
        <v>17</v>
      </c>
    </row>
    <row r="21" spans="2:5" x14ac:dyDescent="0.25">
      <c r="B21" s="7" t="s">
        <v>12</v>
      </c>
      <c r="C21" s="7"/>
      <c r="D21" s="7">
        <f>[6]TOTALS!$E$23</f>
        <v>0</v>
      </c>
      <c r="E21" s="7">
        <f>[6]TOTALS!$C$65</f>
        <v>12</v>
      </c>
    </row>
    <row r="22" spans="2:5" x14ac:dyDescent="0.25">
      <c r="B22" s="7" t="s">
        <v>13</v>
      </c>
      <c r="C22" s="7"/>
      <c r="D22" s="7">
        <f>[7]TOTALS!$E$23</f>
        <v>2</v>
      </c>
      <c r="E22" s="7">
        <f>[7]TOTALS!$C$65</f>
        <v>14</v>
      </c>
    </row>
    <row r="23" spans="2:5" x14ac:dyDescent="0.25">
      <c r="B23" s="7" t="s">
        <v>14</v>
      </c>
      <c r="C23" s="7"/>
      <c r="D23" s="7">
        <f>[8]TOTALS!$E$23</f>
        <v>1</v>
      </c>
      <c r="E23" s="7">
        <f>[8]TOTALS!$C$65</f>
        <v>14</v>
      </c>
    </row>
    <row r="24" spans="2:5" x14ac:dyDescent="0.25">
      <c r="B24" s="7" t="s">
        <v>15</v>
      </c>
      <c r="C24" s="7"/>
      <c r="D24" s="7">
        <f>[9]TOTALS!$E$23</f>
        <v>0</v>
      </c>
      <c r="E24" s="7">
        <f>[9]TOTALS!$C$65</f>
        <v>14</v>
      </c>
    </row>
    <row r="25" spans="2:5" x14ac:dyDescent="0.25">
      <c r="B25" s="7" t="s">
        <v>16</v>
      </c>
      <c r="D25">
        <f>[10]TOTALS!$E$23</f>
        <v>13</v>
      </c>
      <c r="E25" s="7">
        <f>[10]TOTALS!$C$65</f>
        <v>18</v>
      </c>
    </row>
    <row r="26" spans="2:5" x14ac:dyDescent="0.25">
      <c r="B26" s="7" t="s">
        <v>17</v>
      </c>
      <c r="C26" s="7"/>
      <c r="D26" s="7">
        <f>[11]TOTALS!$E$23</f>
        <v>0</v>
      </c>
      <c r="E26" s="7">
        <f>[11]TOTALS!$C$65</f>
        <v>14</v>
      </c>
    </row>
    <row r="27" spans="2:5" x14ac:dyDescent="0.25">
      <c r="B27" s="7" t="s">
        <v>18</v>
      </c>
      <c r="C27" s="7"/>
      <c r="D27" s="7">
        <f>[12]TOTALS!$E$23</f>
        <v>0</v>
      </c>
      <c r="E27" s="7">
        <f>[12]TOTALS!$C$65</f>
        <v>0</v>
      </c>
    </row>
    <row r="28" spans="2:5" x14ac:dyDescent="0.25">
      <c r="B28" s="7" t="s">
        <v>19</v>
      </c>
      <c r="C28" s="7"/>
      <c r="D28" s="7">
        <f>[13]TOTALS!$E$23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[14]TOTALS!$E$23</f>
        <v>0</v>
      </c>
      <c r="E29" s="7">
        <f>[14]TOTALS!$C$65</f>
        <v>0</v>
      </c>
    </row>
    <row r="30" spans="2:5" x14ac:dyDescent="0.25">
      <c r="B30" s="7" t="s">
        <v>21</v>
      </c>
      <c r="C30" s="7"/>
      <c r="D30" s="7">
        <f>[15]TOTALS!$E$23</f>
        <v>0</v>
      </c>
      <c r="E30" s="7">
        <f>[15]TOTALS!$C$65</f>
        <v>0</v>
      </c>
    </row>
    <row r="31" spans="2:5" x14ac:dyDescent="0.25">
      <c r="B31" s="7" t="s">
        <v>22</v>
      </c>
      <c r="D31">
        <f>[16]TOTALS!$E$23</f>
        <v>1</v>
      </c>
      <c r="E31" s="7">
        <f>[16]TOTALS!$C$65</f>
        <v>2</v>
      </c>
    </row>
    <row r="32" spans="2:5" x14ac:dyDescent="0.25">
      <c r="B32" s="7" t="s">
        <v>23</v>
      </c>
      <c r="D32">
        <f>[17]TOTALS!$E$23</f>
        <v>0</v>
      </c>
      <c r="E32" s="7">
        <f>[17]TOTALS!$C$65</f>
        <v>2</v>
      </c>
    </row>
    <row r="33" spans="2:5" x14ac:dyDescent="0.25">
      <c r="B33" s="7" t="s">
        <v>24</v>
      </c>
      <c r="D33">
        <f>[18]TOTALS!$E$23</f>
        <v>8</v>
      </c>
      <c r="E33">
        <f>[18]TOTALS!$C$65</f>
        <v>30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2024-07-18T10:04:40Z</dcterms:created>
  <dcterms:modified xsi:type="dcterms:W3CDTF">2024-07-18T10:05:20Z</dcterms:modified>
</cp:coreProperties>
</file>