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1312A21E-37F3-49A3-94A5-03F526552A90}" xr6:coauthVersionLast="47" xr6:coauthVersionMax="47" xr10:uidLastSave="{00000000-0000-0000-0000-000000000000}"/>
  <bookViews>
    <workbookView xWindow="-120" yWindow="-120" windowWidth="29040" windowHeight="15840" xr2:uid="{41F95627-4E3B-44CE-8FB1-9D6182305D4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D22" i="1"/>
  <c r="E21" i="1"/>
  <c r="D21" i="1"/>
  <c r="E20" i="1"/>
  <c r="D20" i="1"/>
  <c r="E15" i="1"/>
  <c r="D15" i="1"/>
  <c r="E14" i="1"/>
  <c r="D14" i="1"/>
  <c r="E13" i="1"/>
  <c r="E22" i="1" s="1"/>
  <c r="D13" i="1"/>
  <c r="E12" i="1"/>
  <c r="D12" i="1"/>
</calcChain>
</file>

<file path=xl/sharedStrings.xml><?xml version="1.0" encoding="utf-8"?>
<sst xmlns="http://schemas.openxmlformats.org/spreadsheetml/2006/main" count="28" uniqueCount="26">
  <si>
    <t>ASSISTÈNCIES AL PLE I A LES COMISSIONS (art. 18.2 Reglament del Parlament)</t>
  </si>
  <si>
    <t>IDOIA RIBAS I MARINO</t>
  </si>
  <si>
    <t>Període de sessions 05.02.2024 a 21.06.2024</t>
  </si>
  <si>
    <t>TITULAR</t>
  </si>
  <si>
    <t>Assistències</t>
  </si>
  <si>
    <t>Total sessions òrgan</t>
  </si>
  <si>
    <t>PLE</t>
  </si>
  <si>
    <t>C. O.TERRITORIAL, HABITATGE, MOBILITAT, MAR I C. AIGUA (a partir de 15/02)</t>
  </si>
  <si>
    <t>C. REGLAMENT</t>
  </si>
  <si>
    <t xml:space="preserve">C. PETICIONS </t>
  </si>
  <si>
    <t>SUBSTITUT</t>
  </si>
  <si>
    <t>C. ASSUMPTES INSTUCIONALS</t>
  </si>
  <si>
    <t>C. HISENDA I PRESSUPOSTS</t>
  </si>
  <si>
    <t>C. O.TERRITORIAL, HABITATGE, MOBILITAT, MAR I C. AIGUA (fins 15/02)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</si>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</sst>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0</xdr:rowOff>
    </xdr:from>
    <xdr:to>
      <xdr:col>2</xdr:col>
      <xdr:colOff>2562225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646679E9-BFA4-4827-BB50-FA8B1114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1940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50">
          <cell r="D50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50">
          <cell r="E50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50">
          <cell r="E5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50">
          <cell r="E50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50">
          <cell r="E50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50">
          <cell r="D50">
            <v>12</v>
          </cell>
          <cell r="E5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D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D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50">
          <cell r="E5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50">
          <cell r="E5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399E-08FD-423C-9E7E-6712A74CE35B}">
  <dimension ref="B1:F34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53.570312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[1]TOTALS!$D$50</f>
        <v>20</v>
      </c>
      <c r="E12" s="12">
        <f>[1]TOTALS!$C$65</f>
        <v>20</v>
      </c>
    </row>
    <row r="13" spans="2:6" s="9" customFormat="1" x14ac:dyDescent="0.25">
      <c r="B13" s="12" t="s">
        <v>7</v>
      </c>
      <c r="C13" s="7"/>
      <c r="D13" s="7">
        <f>[2]TOTALS!$D$50</f>
        <v>12</v>
      </c>
      <c r="E13" s="12">
        <f>[2]TOTALS!$C$65-2</f>
        <v>12</v>
      </c>
    </row>
    <row r="14" spans="2:6" s="9" customFormat="1" x14ac:dyDescent="0.25">
      <c r="B14" s="7" t="s">
        <v>8</v>
      </c>
      <c r="D14" s="9">
        <f>[3]TOTALS!$D$50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[4]TOTALS!$D$50</f>
        <v>0</v>
      </c>
      <c r="E15" s="12">
        <f>[4]TOTALS!$C$65</f>
        <v>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[5]TOTALS!$E$50</f>
        <v>0</v>
      </c>
      <c r="E20" s="12">
        <f>[5]TOTALS!$C$65</f>
        <v>17</v>
      </c>
    </row>
    <row r="21" spans="2:5" s="9" customFormat="1" x14ac:dyDescent="0.25">
      <c r="B21" s="7" t="s">
        <v>12</v>
      </c>
      <c r="C21" s="7"/>
      <c r="D21" s="7">
        <f>[6]TOTALS!$E$50</f>
        <v>0</v>
      </c>
      <c r="E21" s="12">
        <f>[6]TOTALS!$C$65</f>
        <v>12</v>
      </c>
    </row>
    <row r="22" spans="2:5" s="9" customFormat="1" x14ac:dyDescent="0.25">
      <c r="B22" s="12" t="s">
        <v>13</v>
      </c>
      <c r="C22" s="7"/>
      <c r="D22" s="7">
        <f>[2]TOTALS!$E$50</f>
        <v>0</v>
      </c>
      <c r="E22" s="12">
        <f>[2]TOTALS!$C$65-E13</f>
        <v>2</v>
      </c>
    </row>
    <row r="23" spans="2:5" s="9" customFormat="1" x14ac:dyDescent="0.25">
      <c r="B23" s="7" t="s">
        <v>14</v>
      </c>
      <c r="C23" s="7"/>
      <c r="D23" s="7">
        <f>[7]TOTALS!$E$50</f>
        <v>0</v>
      </c>
      <c r="E23" s="12">
        <f>[7]TOTALS!$C$65</f>
        <v>14</v>
      </c>
    </row>
    <row r="24" spans="2:5" s="9" customFormat="1" x14ac:dyDescent="0.25">
      <c r="B24" s="7" t="s">
        <v>15</v>
      </c>
      <c r="C24" s="7"/>
      <c r="D24" s="7">
        <f>[8]TOTALS!$E$50</f>
        <v>0</v>
      </c>
      <c r="E24" s="12">
        <f>[8]TOTALS!$C$65</f>
        <v>14</v>
      </c>
    </row>
    <row r="25" spans="2:5" s="9" customFormat="1" x14ac:dyDescent="0.25">
      <c r="B25" s="7" t="s">
        <v>16</v>
      </c>
      <c r="D25" s="9">
        <f>[9]TOTALS!$E$50</f>
        <v>0</v>
      </c>
      <c r="E25" s="12">
        <f>[9]TOTALS!$C$65</f>
        <v>18</v>
      </c>
    </row>
    <row r="26" spans="2:5" s="9" customFormat="1" x14ac:dyDescent="0.25">
      <c r="B26" s="7" t="s">
        <v>17</v>
      </c>
      <c r="C26" s="7"/>
      <c r="D26" s="7">
        <f>[10]TOTALS!$E$50</f>
        <v>0</v>
      </c>
      <c r="E26" s="12">
        <f>[10]TOTALS!$C$65</f>
        <v>16</v>
      </c>
    </row>
    <row r="27" spans="2:5" s="9" customFormat="1" x14ac:dyDescent="0.25">
      <c r="B27" s="7" t="s">
        <v>18</v>
      </c>
      <c r="C27" s="7"/>
      <c r="D27" s="7">
        <f>[11]TOTALS!$E$50</f>
        <v>0</v>
      </c>
      <c r="E27" s="12">
        <f>[11]TOTALS!$C$65</f>
        <v>14</v>
      </c>
    </row>
    <row r="28" spans="2:5" s="9" customFormat="1" x14ac:dyDescent="0.25">
      <c r="B28" s="7" t="s">
        <v>19</v>
      </c>
      <c r="C28" s="7"/>
      <c r="D28" s="7">
        <f>[12]TOTALS!$E$50</f>
        <v>0</v>
      </c>
      <c r="E28" s="12">
        <f>[12]TOTALS!$C$65</f>
        <v>0</v>
      </c>
    </row>
    <row r="29" spans="2:5" s="9" customFormat="1" x14ac:dyDescent="0.25">
      <c r="B29" s="7" t="s">
        <v>20</v>
      </c>
      <c r="C29" s="7"/>
      <c r="D29" s="7">
        <f>[13]TOTALS!$E$50</f>
        <v>0</v>
      </c>
      <c r="E29" s="12">
        <f>[13]TOTALS!$C$65</f>
        <v>0</v>
      </c>
    </row>
    <row r="30" spans="2:5" s="9" customFormat="1" x14ac:dyDescent="0.25">
      <c r="B30" s="7" t="s">
        <v>21</v>
      </c>
      <c r="C30" s="7"/>
      <c r="D30" s="7">
        <f>[14]TOTALS!$E$50</f>
        <v>0</v>
      </c>
      <c r="E30" s="12">
        <f>[14]TOTALS!$C$65</f>
        <v>5</v>
      </c>
    </row>
    <row r="31" spans="2:5" s="9" customFormat="1" x14ac:dyDescent="0.25">
      <c r="B31" s="7" t="s">
        <v>22</v>
      </c>
      <c r="C31" s="7"/>
      <c r="D31" s="7">
        <f>[15]TOTALS!$E$50</f>
        <v>0</v>
      </c>
      <c r="E31" s="12">
        <f>[15]TOTALS!$C$65</f>
        <v>0</v>
      </c>
    </row>
    <row r="32" spans="2:5" x14ac:dyDescent="0.25">
      <c r="B32" s="12" t="s">
        <v>23</v>
      </c>
      <c r="D32">
        <f>[16]TOTALS!$E$50</f>
        <v>0</v>
      </c>
      <c r="E32" s="12">
        <f>[16]TOTALS!$C$65</f>
        <v>2</v>
      </c>
    </row>
    <row r="33" spans="2:5" x14ac:dyDescent="0.25">
      <c r="B33" s="12" t="s">
        <v>24</v>
      </c>
      <c r="D33">
        <f>[17]TOTALS!$E$50</f>
        <v>0</v>
      </c>
      <c r="E33" s="12">
        <f>[17]TOTALS!$C$65</f>
        <v>2</v>
      </c>
    </row>
    <row r="34" spans="2:5" x14ac:dyDescent="0.25">
      <c r="B34" s="12" t="s">
        <v>25</v>
      </c>
      <c r="D34">
        <f>[18]TOTALS!$E$50</f>
        <v>0</v>
      </c>
      <c r="E34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2024-07-18T10:29:13Z</dcterms:created>
  <dcterms:modified xsi:type="dcterms:W3CDTF">2024-07-18T10:29:46Z</dcterms:modified>
</cp:coreProperties>
</file>