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INDIVIDUALS\"/>
    </mc:Choice>
  </mc:AlternateContent>
  <xr:revisionPtr revIDLastSave="0" documentId="8_{A8242E5E-2C50-4F81-AA51-B866E4521949}" xr6:coauthVersionLast="47" xr6:coauthVersionMax="47" xr10:uidLastSave="{00000000-0000-0000-0000-000000000000}"/>
  <bookViews>
    <workbookView xWindow="-120" yWindow="-120" windowWidth="29040" windowHeight="15840" xr2:uid="{C4F262A6-D3FC-43EA-9DF5-9C301BE41A7E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D30" i="1"/>
  <c r="D29" i="1"/>
  <c r="E28" i="1"/>
  <c r="D28" i="1"/>
  <c r="E27" i="1"/>
  <c r="D27" i="1"/>
  <c r="E26" i="1"/>
  <c r="D26" i="1"/>
  <c r="D25" i="1"/>
  <c r="E24" i="1"/>
  <c r="D24" i="1"/>
  <c r="E19" i="1"/>
  <c r="D19" i="1"/>
  <c r="E18" i="1"/>
  <c r="D18" i="1"/>
  <c r="E17" i="1"/>
  <c r="E30" i="1" s="1"/>
  <c r="D17" i="1"/>
  <c r="E16" i="1"/>
  <c r="E29" i="1" s="1"/>
  <c r="D16" i="1"/>
  <c r="E15" i="1"/>
  <c r="D15" i="1"/>
  <c r="E14" i="1"/>
  <c r="D14" i="1"/>
  <c r="E13" i="1"/>
  <c r="E25" i="1" s="1"/>
  <c r="D13" i="1"/>
  <c r="E12" i="1"/>
  <c r="D12" i="1"/>
</calcChain>
</file>

<file path=xl/sharedStrings.xml><?xml version="1.0" encoding="utf-8"?>
<sst xmlns="http://schemas.openxmlformats.org/spreadsheetml/2006/main" count="31" uniqueCount="29">
  <si>
    <t>ASSISTÈNCIES AL PLE I A LES COMISSIONS (art. 18.2 Reglament del Parlament)</t>
  </si>
  <si>
    <t>JOANA GOMILA I LLUCH</t>
  </si>
  <si>
    <t>Període de sessions 11.09.2023 a 23.12.2023</t>
  </si>
  <si>
    <t>TITULAR</t>
  </si>
  <si>
    <t>Assistències</t>
  </si>
  <si>
    <t>Total sessions òrgan</t>
  </si>
  <si>
    <t>PLE</t>
  </si>
  <si>
    <t>C. HISENDA I PRESSUPOSTS (a partir de 01/10)</t>
  </si>
  <si>
    <t>C. TURISME, COMERÇ, TREBALL, CULTURA I ESPORTS (fins 30/09)</t>
  </si>
  <si>
    <t>C. ECONOMIA (fins 30/09)</t>
  </si>
  <si>
    <t>C. ASSUMPTES SOCIALS (a partir de 01/10)</t>
  </si>
  <si>
    <t>C. EDUCACIÓ I UNIVERSITATS (a partir de 01/10)</t>
  </si>
  <si>
    <t>C. ESTATUT DELS DIPUTATS</t>
  </si>
  <si>
    <t>CCRTVIB (fins 30/09)</t>
  </si>
  <si>
    <t>SUBSTITUT</t>
  </si>
  <si>
    <t>C. ASSUMPTES INSTUCIONALS</t>
  </si>
  <si>
    <t>C. HISENDA I PRESSUPOSTS (fins 30/09)</t>
  </si>
  <si>
    <t>C. O.TERRITORIAL, HABITATGE, MOBILITAT, MAR I C. AIGUA</t>
  </si>
  <si>
    <t>C. TURISME, COMERÇ, TREBALL, CULTURA I ESPORTS (a partir 01/10)</t>
  </si>
  <si>
    <t>C. ECONOMIA (a partir de 01/10)</t>
  </si>
  <si>
    <t>C. ASSUMPTES SOCIALS (fins 30/09)</t>
  </si>
  <si>
    <t>C. EDUCACIÓ I UNIVERSITATS (fins 30/09)</t>
  </si>
  <si>
    <t>C. SALUT</t>
  </si>
  <si>
    <t>C. REGLAMENT</t>
  </si>
  <si>
    <t>C. PETICIONS</t>
  </si>
  <si>
    <t>C. ASSUMPTES EUROPEUS</t>
  </si>
  <si>
    <t>CCRTVIB (a partir de 01/10)</t>
  </si>
  <si>
    <t>C. PARTICIPACIÓ CIUTADANA</t>
  </si>
  <si>
    <t>CNP ESTUDI I REFLEXIÓ IMPACTE DIGITALITZACIÓ EDUCACIÓ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</si>
</sst>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1</xdr:row>
      <xdr:rowOff>9525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AFADDB40-54B9-4D82-A2A7-F6CA5A1C0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42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PLE%202023.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MEDI%20AMBIENT%20I%20ORDENACI&#211;%20TERRITORIAL%202023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SALUT%202023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REGLAMENT%202023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PETICIONS%202023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EUROPEUS%202023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PARTICIPACI&#211;%20CIUTADANA%202023.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NPE%20DIGITALITZACI&#211;%20EDUCACI&#211;%202023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HISENDA%20I%20PRESSUPOST%202023.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TURISME%202023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CONOMIA%202023.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SOCIALS%202023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DUCACI&#211;%202023.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STATUT%20DELS%20DIPUTATS%202023.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CONTROL%20PARLAMENTARI%20IB3%202023.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INSTITUCIONALS%20I%20GENERALS%202023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3"/>
      <sheetName val="OCTUBRE 10"/>
      <sheetName val="OCTUBRE 17"/>
      <sheetName val="OCTUBRE 24"/>
      <sheetName val="OCTUBRE 31"/>
      <sheetName val="NOVEMBRE 7 (1)"/>
      <sheetName val="NOVEMBRE 7 (2)"/>
      <sheetName val="NOVEMBRE 14"/>
      <sheetName val="NOVEMBRE 21"/>
      <sheetName val="NOVEMBRE 28"/>
      <sheetName val="DESEMBRE 05"/>
      <sheetName val="DESEMBRE 12 (I)"/>
      <sheetName val="DESEMRE 12 (II)"/>
      <sheetName val="DESEMBRE 19, 20 I 21"/>
      <sheetName val="Hoja20"/>
    </sheetNames>
    <sheetDataSet>
      <sheetData sheetId="0">
        <row r="2">
          <cell r="D2">
            <v>17</v>
          </cell>
        </row>
        <row r="30">
          <cell r="D30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 setembre"/>
      <sheetName val="20 setembre"/>
      <sheetName val="27 setembre"/>
      <sheetName val="4 octubre"/>
      <sheetName val="11 octubre"/>
      <sheetName val="18 octubre"/>
      <sheetName val="25 octubre"/>
      <sheetName val="08 novembre"/>
      <sheetName val="22 novembre"/>
      <sheetName val="29 novembre"/>
      <sheetName val="Hoja20"/>
    </sheetNames>
    <sheetDataSet>
      <sheetData sheetId="0">
        <row r="2">
          <cell r="E2">
            <v>0</v>
          </cell>
        </row>
        <row r="30">
          <cell r="E30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 setembre"/>
      <sheetName val="20 setembre"/>
      <sheetName val="27 setembre"/>
      <sheetName val="04 octubre"/>
      <sheetName val="11 octubre"/>
      <sheetName val="18 octubre"/>
      <sheetName val="25 octubre"/>
      <sheetName val="08 novembre"/>
      <sheetName val="22 novembre"/>
      <sheetName val="29 novembre"/>
      <sheetName val="Hoja20"/>
    </sheetNames>
    <sheetDataSet>
      <sheetData sheetId="0">
        <row r="2">
          <cell r="E2">
            <v>0</v>
          </cell>
        </row>
        <row r="30">
          <cell r="E30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0">
          <cell r="E3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 17"/>
      <sheetName val="Hoja20"/>
    </sheetNames>
    <sheetDataSet>
      <sheetData sheetId="0">
        <row r="2">
          <cell r="E2">
            <v>0</v>
          </cell>
        </row>
        <row r="30">
          <cell r="E30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0">
          <cell r="E3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0">
          <cell r="E3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5Desembre"/>
      <sheetName val="Hoja20"/>
    </sheetNames>
    <sheetDataSet>
      <sheetData sheetId="0">
        <row r="2">
          <cell r="D2">
            <v>1</v>
          </cell>
        </row>
        <row r="30">
          <cell r="E30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3"/>
      <sheetName val="OCTUBRE 24"/>
      <sheetName val="OCTUBRE 31"/>
      <sheetName val="NOVEMBRE 14-16.00H"/>
      <sheetName val="NOVEMBRE 14-18.30H"/>
      <sheetName val="NOVEMBRE 15-9.00H"/>
      <sheetName val="NOVEMBRE 15-11.30H"/>
      <sheetName val="NOVEMBRE 15-16.00H"/>
      <sheetName val="NOVEMBRE 15-18.45H"/>
      <sheetName val="NOVEMBRE 16-9.00H"/>
      <sheetName val="NOVEMBRE 16-11.30H"/>
      <sheetName val="NOVEMBRE 16-16 H"/>
      <sheetName val="NOVEMBRE 17-9.00 H"/>
      <sheetName val="NOVEMBRE 21-16.00H"/>
      <sheetName val="NOVEMBRE 28"/>
      <sheetName val="DESEMBRE 12"/>
      <sheetName val="DESEMBRE 13"/>
      <sheetName val="DESEMBRE 14"/>
      <sheetName val="Hoja20"/>
    </sheetNames>
    <sheetDataSet>
      <sheetData sheetId="0">
        <row r="2">
          <cell r="E2">
            <v>3</v>
          </cell>
        </row>
        <row r="30">
          <cell r="D30">
            <v>9</v>
          </cell>
          <cell r="E30">
            <v>2</v>
          </cell>
        </row>
        <row r="65">
          <cell r="C65">
            <v>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8"/>
      <sheetName val="octubre05"/>
      <sheetName val="octubre19"/>
      <sheetName val="octubre26"/>
      <sheetName val="novembre02"/>
      <sheetName val="novembre09"/>
      <sheetName val="novembre23"/>
      <sheetName val="novembre 30"/>
      <sheetName val="Hoja20"/>
    </sheetNames>
    <sheetDataSet>
      <sheetData sheetId="0">
        <row r="2">
          <cell r="E2">
            <v>0</v>
          </cell>
        </row>
        <row r="30">
          <cell r="D30">
            <v>2</v>
          </cell>
          <cell r="E30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8"/>
      <sheetName val="octubre05"/>
      <sheetName val="octubre19"/>
      <sheetName val="novembre02"/>
      <sheetName val="novembre09"/>
      <sheetName val="novembre23"/>
      <sheetName val="Hoja20"/>
    </sheetNames>
    <sheetDataSet>
      <sheetData sheetId="0">
        <row r="2">
          <cell r="D2">
            <v>6</v>
          </cell>
        </row>
        <row r="30">
          <cell r="D30">
            <v>2</v>
          </cell>
          <cell r="E30">
            <v>1</v>
          </cell>
        </row>
        <row r="65">
          <cell r="C65">
            <v>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1"/>
      <sheetName val="setembre28"/>
      <sheetName val="octubre05"/>
      <sheetName val="octubre19"/>
      <sheetName val="octubre26"/>
      <sheetName val="novembre02"/>
      <sheetName val="novembre09"/>
      <sheetName val="novembre23"/>
      <sheetName val="novembre 30"/>
      <sheetName val="Hoja20"/>
    </sheetNames>
    <sheetDataSet>
      <sheetData sheetId="0">
        <row r="2">
          <cell r="D2">
            <v>10</v>
          </cell>
        </row>
        <row r="30">
          <cell r="D30">
            <v>7</v>
          </cell>
          <cell r="E30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4Setembre"/>
      <sheetName val="21Setembre"/>
      <sheetName val="28Setembre"/>
      <sheetName val="5Octubre"/>
      <sheetName val="19Octubre"/>
      <sheetName val="26Octubre"/>
      <sheetName val="2Novembre"/>
      <sheetName val="9Novembre"/>
      <sheetName val="23Novembre"/>
      <sheetName val="30Novembre"/>
      <sheetName val="Hoja20"/>
    </sheetNames>
    <sheetDataSet>
      <sheetData sheetId="0">
        <row r="2">
          <cell r="D2">
            <v>10</v>
          </cell>
        </row>
        <row r="30">
          <cell r="D30">
            <v>7</v>
          </cell>
          <cell r="E30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 24"/>
      <sheetName val="Hoja20"/>
    </sheetNames>
    <sheetDataSet>
      <sheetData sheetId="0">
        <row r="2">
          <cell r="E2">
            <v>0</v>
          </cell>
        </row>
        <row r="30">
          <cell r="D30">
            <v>1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21 setembre"/>
      <sheetName val="26 octubre"/>
      <sheetName val="30 novembre"/>
      <sheetName val="Hoja20"/>
    </sheetNames>
    <sheetDataSet>
      <sheetData sheetId="0">
        <row r="2">
          <cell r="E2">
            <v>0</v>
          </cell>
        </row>
        <row r="30">
          <cell r="D30">
            <v>1</v>
          </cell>
          <cell r="E30">
            <v>1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setembre"/>
      <sheetName val="20Setembre"/>
      <sheetName val="27Setembre"/>
      <sheetName val="4Octubre"/>
      <sheetName val="11Octubre"/>
      <sheetName val="18Octubre"/>
      <sheetName val="25Octubre"/>
      <sheetName val="8Novembre"/>
      <sheetName val="22Novembre"/>
      <sheetName val="Full1"/>
      <sheetName val="Hoja20"/>
    </sheetNames>
    <sheetDataSet>
      <sheetData sheetId="0">
        <row r="3">
          <cell r="E3">
            <v>0</v>
          </cell>
        </row>
        <row r="30">
          <cell r="E30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81538-76B1-444A-A12A-697EC34CC9C0}">
  <dimension ref="B1:F37"/>
  <sheetViews>
    <sheetView tabSelected="1" workbookViewId="0">
      <selection activeCell="B2" sqref="B2:E2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" customWidth="1"/>
    <col min="6" max="6" width="8.5703125" customWidth="1"/>
    <col min="7" max="7" width="14.7109375" customWidth="1"/>
    <col min="8" max="8" width="17.42578125" customWidth="1"/>
  </cols>
  <sheetData>
    <row r="1" spans="2:6" ht="57.7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[1]TOTALS!$D$30</f>
        <v>17</v>
      </c>
      <c r="E12" s="7">
        <f>[1]TOTALS!$C$65</f>
        <v>17</v>
      </c>
    </row>
    <row r="13" spans="2:6" x14ac:dyDescent="0.25">
      <c r="B13" s="7" t="s">
        <v>7</v>
      </c>
      <c r="C13" s="7"/>
      <c r="D13" s="7">
        <f>[2]TOTALS!$D$30</f>
        <v>9</v>
      </c>
      <c r="E13" s="7">
        <f>[2]TOTALS!$C$65-3</f>
        <v>18</v>
      </c>
    </row>
    <row r="14" spans="2:6" x14ac:dyDescent="0.25">
      <c r="B14" s="7" t="s">
        <v>8</v>
      </c>
      <c r="C14" s="7"/>
      <c r="D14" s="7">
        <f>[3]TOTALS!$D$30</f>
        <v>2</v>
      </c>
      <c r="E14" s="7">
        <f>[3]TOTALS!$C$65-E27</f>
        <v>2</v>
      </c>
    </row>
    <row r="15" spans="2:6" x14ac:dyDescent="0.25">
      <c r="B15" s="7" t="s">
        <v>9</v>
      </c>
      <c r="C15" s="7"/>
      <c r="D15" s="7">
        <f>[4]TOTALS!$D$30</f>
        <v>2</v>
      </c>
      <c r="E15" s="7">
        <f>[4]TOTALS!$C$65-E28</f>
        <v>2</v>
      </c>
    </row>
    <row r="16" spans="2:6" x14ac:dyDescent="0.25">
      <c r="B16" s="7" t="s">
        <v>10</v>
      </c>
      <c r="C16" s="7"/>
      <c r="D16">
        <f>[5]TOTALS!$D$30</f>
        <v>7</v>
      </c>
      <c r="E16" s="7">
        <f>[5]TOTALS!$C$65-3</f>
        <v>7</v>
      </c>
    </row>
    <row r="17" spans="2:5" x14ac:dyDescent="0.25">
      <c r="B17" s="7" t="s">
        <v>11</v>
      </c>
      <c r="C17" s="7"/>
      <c r="D17" s="7">
        <f>[6]TOTALS!$D$30</f>
        <v>7</v>
      </c>
      <c r="E17" s="7">
        <f>[6]TOTALS!$C$65-3</f>
        <v>7</v>
      </c>
    </row>
    <row r="18" spans="2:5" x14ac:dyDescent="0.25">
      <c r="B18" s="7" t="s">
        <v>12</v>
      </c>
      <c r="C18" s="7"/>
      <c r="D18" s="7">
        <f>[7]TOTALS!$D$30</f>
        <v>1</v>
      </c>
      <c r="E18" s="7">
        <f>[7]TOTALS!$C$65</f>
        <v>1</v>
      </c>
    </row>
    <row r="19" spans="2:5" x14ac:dyDescent="0.25">
      <c r="B19" s="7" t="s">
        <v>13</v>
      </c>
      <c r="C19" s="7"/>
      <c r="D19" s="7">
        <f>[8]TOTALS!$D$30</f>
        <v>1</v>
      </c>
      <c r="E19" s="7">
        <f>[8]TOTALS!$C$65-E35</f>
        <v>1</v>
      </c>
    </row>
    <row r="20" spans="2:5" x14ac:dyDescent="0.25">
      <c r="B20" s="7"/>
      <c r="C20" s="7"/>
      <c r="D20" s="7"/>
      <c r="E20" s="7"/>
    </row>
    <row r="21" spans="2:5" x14ac:dyDescent="0.25">
      <c r="B21" s="7"/>
      <c r="C21" s="7"/>
      <c r="D21" s="7"/>
      <c r="E21" s="7"/>
    </row>
    <row r="22" spans="2:5" x14ac:dyDescent="0.25">
      <c r="B22" s="7"/>
      <c r="C22" s="2" t="s">
        <v>14</v>
      </c>
      <c r="D22" s="8" t="s">
        <v>4</v>
      </c>
      <c r="E22" s="2" t="s">
        <v>5</v>
      </c>
    </row>
    <row r="23" spans="2:5" x14ac:dyDescent="0.25">
      <c r="B23" s="7"/>
      <c r="C23" s="2"/>
      <c r="D23" s="8"/>
      <c r="E23" s="2"/>
    </row>
    <row r="24" spans="2:5" x14ac:dyDescent="0.25">
      <c r="B24" s="7" t="s">
        <v>15</v>
      </c>
      <c r="C24" s="7"/>
      <c r="D24" s="7">
        <f>[9]TOTALS!$E$30</f>
        <v>0</v>
      </c>
      <c r="E24" s="7">
        <f>[9]TOTALS!$C$65</f>
        <v>10</v>
      </c>
    </row>
    <row r="25" spans="2:5" x14ac:dyDescent="0.25">
      <c r="B25" s="7" t="s">
        <v>16</v>
      </c>
      <c r="C25" s="7"/>
      <c r="D25" s="7">
        <f>[2]TOTALS!$E$30</f>
        <v>2</v>
      </c>
      <c r="E25" s="7">
        <f>[2]TOTALS!$C$65-E13</f>
        <v>3</v>
      </c>
    </row>
    <row r="26" spans="2:5" x14ac:dyDescent="0.25">
      <c r="B26" s="7" t="s">
        <v>17</v>
      </c>
      <c r="C26" s="7"/>
      <c r="D26" s="7">
        <f>[10]TOTALS!$E$30</f>
        <v>0</v>
      </c>
      <c r="E26" s="7">
        <f>[10]TOTALS!$C$65</f>
        <v>10</v>
      </c>
    </row>
    <row r="27" spans="2:5" x14ac:dyDescent="0.25">
      <c r="B27" s="7" t="s">
        <v>18</v>
      </c>
      <c r="C27" s="7"/>
      <c r="D27" s="7">
        <f>[3]TOTALS!$E$30</f>
        <v>0</v>
      </c>
      <c r="E27" s="7">
        <f>[3]TOTALS!$C$65-2</f>
        <v>7</v>
      </c>
    </row>
    <row r="28" spans="2:5" x14ac:dyDescent="0.25">
      <c r="B28" s="7" t="s">
        <v>19</v>
      </c>
      <c r="C28" s="7"/>
      <c r="D28" s="7">
        <f>[4]TOTALS!$E$30</f>
        <v>1</v>
      </c>
      <c r="E28" s="7">
        <f>[4]TOTALS!$C$65-2</f>
        <v>5</v>
      </c>
    </row>
    <row r="29" spans="2:5" x14ac:dyDescent="0.25">
      <c r="B29" s="7" t="s">
        <v>20</v>
      </c>
      <c r="D29">
        <f>[5]TOTALS!$E$30</f>
        <v>0</v>
      </c>
      <c r="E29" s="7">
        <f>[5]TOTALS!$C$65-E16</f>
        <v>3</v>
      </c>
    </row>
    <row r="30" spans="2:5" x14ac:dyDescent="0.25">
      <c r="B30" s="7" t="s">
        <v>21</v>
      </c>
      <c r="C30" s="7"/>
      <c r="D30" s="7">
        <f>[6]TOTALS!$E$30</f>
        <v>0</v>
      </c>
      <c r="E30" s="7">
        <f>[6]TOTALS!$C$65-E17</f>
        <v>3</v>
      </c>
    </row>
    <row r="31" spans="2:5" x14ac:dyDescent="0.25">
      <c r="B31" s="7" t="s">
        <v>22</v>
      </c>
      <c r="C31" s="7"/>
      <c r="D31" s="7">
        <f>[11]TOTALS!$E$30</f>
        <v>0</v>
      </c>
      <c r="E31" s="7">
        <f>[11]TOTALS!$C$65</f>
        <v>10</v>
      </c>
    </row>
    <row r="32" spans="2:5" x14ac:dyDescent="0.25">
      <c r="B32" s="7" t="s">
        <v>23</v>
      </c>
      <c r="D32">
        <f>[12]TOTALS!$E$30</f>
        <v>0</v>
      </c>
      <c r="E32" s="7">
        <f>[12]TOTALS!$C$65</f>
        <v>0</v>
      </c>
    </row>
    <row r="33" spans="2:5" x14ac:dyDescent="0.25">
      <c r="B33" s="7" t="s">
        <v>24</v>
      </c>
      <c r="C33" s="7"/>
      <c r="D33" s="7">
        <f>[13]TOTALS!$E$30</f>
        <v>0</v>
      </c>
      <c r="E33" s="7">
        <f>[13]TOTALS!$C$65</f>
        <v>1</v>
      </c>
    </row>
    <row r="34" spans="2:5" x14ac:dyDescent="0.25">
      <c r="B34" s="7" t="s">
        <v>25</v>
      </c>
      <c r="C34" s="7"/>
      <c r="D34" s="7">
        <f>[14]TOTALS!$E$30</f>
        <v>0</v>
      </c>
      <c r="E34" s="7">
        <f>[14]TOTALS!$C$65</f>
        <v>0</v>
      </c>
    </row>
    <row r="35" spans="2:5" x14ac:dyDescent="0.25">
      <c r="B35" s="7" t="s">
        <v>26</v>
      </c>
      <c r="C35" s="7"/>
      <c r="D35" s="7">
        <f>[8]TOTALS!$E$30</f>
        <v>1</v>
      </c>
      <c r="E35" s="7">
        <f>[8]TOTALS!$C$65-1</f>
        <v>2</v>
      </c>
    </row>
    <row r="36" spans="2:5" x14ac:dyDescent="0.25">
      <c r="B36" s="7" t="s">
        <v>27</v>
      </c>
      <c r="C36" s="7"/>
      <c r="D36" s="7">
        <f>[15]TOTALS!$E$30</f>
        <v>0</v>
      </c>
      <c r="E36" s="7">
        <f>[15]TOTALS!$C$65</f>
        <v>0</v>
      </c>
    </row>
    <row r="37" spans="2:5" x14ac:dyDescent="0.25">
      <c r="B37" s="7" t="s">
        <v>28</v>
      </c>
      <c r="D37">
        <f>[16]TOTALS!$E$30</f>
        <v>0</v>
      </c>
      <c r="E37" s="7">
        <f>[16]TOTALS!$C$65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2024-01-11T12:00:07Z</dcterms:created>
  <dcterms:modified xsi:type="dcterms:W3CDTF">2024-01-11T12:00:49Z</dcterms:modified>
</cp:coreProperties>
</file>