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3280ED49-22DA-4BCB-869F-9E4FE088E39A}" xr6:coauthVersionLast="47" xr6:coauthVersionMax="47" xr10:uidLastSave="{00000000-0000-0000-0000-000000000000}"/>
  <bookViews>
    <workbookView xWindow="-120" yWindow="-120" windowWidth="29040" windowHeight="15840" xr2:uid="{1FB97E96-EB47-4F62-B350-668579B6960D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D21" i="1"/>
  <c r="E16" i="1"/>
  <c r="D16" i="1"/>
  <c r="E15" i="1"/>
  <c r="D15" i="1"/>
  <c r="E14" i="1"/>
  <c r="D14" i="1"/>
  <c r="E13" i="1"/>
  <c r="E21" i="1" s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<sst xmlns="http://schemas.openxmlformats.org/spreadsheetml/2006/main" count="27" uniqueCount="25">
  <si>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</si>
  <si>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LORENZO CÓRDOBA I MARÍ</t>
  </si>
  <si>
    <t>Període de sessions 11.09.2023 a 23.12.2023</t>
  </si>
  <si>
    <t>TITULAR</t>
  </si>
  <si>
    <t>Assistències</t>
  </si>
  <si>
    <t>Total sessions òrgan</t>
  </si>
  <si>
    <t>PLE</t>
  </si>
  <si>
    <t>C. ASSUMPTES INSTUCIONALS (a partir de 01/10)</t>
  </si>
  <si>
    <t>C. HISENDA I PRESSUPOSTS (fins 30/09)</t>
  </si>
  <si>
    <t>C. REGLAMENT</t>
  </si>
  <si>
    <t>C. ASSUMPTES EUROPEUS</t>
  </si>
  <si>
    <t>SUBSTITUT</t>
  </si>
  <si>
    <t>C. ASSUMPTES INSTUCIONALS (fins 30/09)</t>
  </si>
  <si>
    <t>C. HISENDA I PRESSUPOSTS (a partir de 01/10)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</si>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</sst>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0</xdr:row>
      <xdr:rowOff>714375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EE0F6A82-A01C-46F6-8DB2-9D386AA11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17">
          <cell r="D17">
            <v>12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17">
          <cell r="E1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17">
          <cell r="E1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17">
          <cell r="D17">
            <v>0</v>
          </cell>
          <cell r="E1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17">
          <cell r="D17">
            <v>1</v>
          </cell>
          <cell r="E17">
            <v>0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7">
          <cell r="D1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7">
          <cell r="D1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17">
          <cell r="E17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17">
          <cell r="E1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1B367-3EE5-4384-B5D9-47F2458FE90D}">
  <dimension ref="B1:F33"/>
  <sheetViews>
    <sheetView tabSelected="1" workbookViewId="0">
      <selection activeCell="E1" sqref="E1"/>
    </sheetView>
  </sheetViews>
  <sheetFormatPr baseColWidth="10" defaultRowHeight="15" x14ac:dyDescent="0.25"/>
  <cols>
    <col min="2" max="2" width="8" customWidth="1"/>
    <col min="3" max="3" width="36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[1]TOTALS!$D$17</f>
        <v>12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[2]TOTALS!$D$17</f>
        <v>0</v>
      </c>
      <c r="E13" s="7">
        <f>[2]TOTALS!$C$65-3</f>
        <v>7</v>
      </c>
    </row>
    <row r="14" spans="2:6" x14ac:dyDescent="0.25">
      <c r="B14" s="7" t="s">
        <v>8</v>
      </c>
      <c r="C14" s="7"/>
      <c r="D14" s="7">
        <f>[3]TOTALS!$D$17</f>
        <v>1</v>
      </c>
      <c r="E14" s="7">
        <f>[3]TOTALS!$C$65-E22</f>
        <v>3</v>
      </c>
    </row>
    <row r="15" spans="2:6" x14ac:dyDescent="0.25">
      <c r="B15" s="7" t="s">
        <v>9</v>
      </c>
      <c r="D15">
        <f>[4]TOTALS!$D$17</f>
        <v>0</v>
      </c>
      <c r="E15" s="7">
        <f>[4]TOTALS!$C$65</f>
        <v>0</v>
      </c>
    </row>
    <row r="16" spans="2:6" x14ac:dyDescent="0.25">
      <c r="B16" s="7" t="s">
        <v>10</v>
      </c>
      <c r="C16" s="7"/>
      <c r="D16" s="7">
        <f>[5]TOTALS!$D$17</f>
        <v>0</v>
      </c>
      <c r="E16" s="7">
        <f>[5]TOTALS!$C$65</f>
        <v>0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[2]TOTALS!$E$17</f>
        <v>0</v>
      </c>
      <c r="E21" s="7">
        <f>[2]TOTALS!$C$65-E13</f>
        <v>3</v>
      </c>
    </row>
    <row r="22" spans="2:5" x14ac:dyDescent="0.25">
      <c r="B22" s="7" t="s">
        <v>13</v>
      </c>
      <c r="C22" s="7"/>
      <c r="D22" s="7">
        <f>[3]TOTALS!$E$17</f>
        <v>0</v>
      </c>
      <c r="E22" s="7">
        <f>[3]TOTALS!$C$65-3</f>
        <v>18</v>
      </c>
    </row>
    <row r="23" spans="2:5" x14ac:dyDescent="0.25">
      <c r="B23" s="7" t="s">
        <v>14</v>
      </c>
      <c r="C23" s="7"/>
      <c r="D23" s="7">
        <f>[6]TOTALS!$E$17</f>
        <v>0</v>
      </c>
      <c r="E23" s="7">
        <f>[6]TOTALS!$C$65</f>
        <v>10</v>
      </c>
    </row>
    <row r="24" spans="2:5" x14ac:dyDescent="0.25">
      <c r="B24" s="7" t="s">
        <v>15</v>
      </c>
      <c r="C24" s="7"/>
      <c r="D24" s="7">
        <f>[7]TOTALS!$E$17</f>
        <v>0</v>
      </c>
      <c r="E24" s="7">
        <f>[7]TOTALS!$C$65</f>
        <v>9</v>
      </c>
    </row>
    <row r="25" spans="2:5" x14ac:dyDescent="0.25">
      <c r="B25" s="7" t="s">
        <v>16</v>
      </c>
      <c r="C25" s="7"/>
      <c r="D25" s="7">
        <f>[8]TOTALS!$E$17</f>
        <v>0</v>
      </c>
      <c r="E25" s="7">
        <f>[8]TOTALS!$C$65</f>
        <v>7</v>
      </c>
    </row>
    <row r="26" spans="2:5" x14ac:dyDescent="0.25">
      <c r="B26" s="7" t="s">
        <v>17</v>
      </c>
      <c r="D26">
        <f>[9]TOTALS!$E$17</f>
        <v>0</v>
      </c>
      <c r="E26" s="7">
        <f>[9]TOTALS!$C$65</f>
        <v>10</v>
      </c>
    </row>
    <row r="27" spans="2:5" x14ac:dyDescent="0.25">
      <c r="B27" s="7" t="s">
        <v>18</v>
      </c>
      <c r="C27" s="7"/>
      <c r="D27" s="7">
        <f>[10]TOTALS!$E$17</f>
        <v>0</v>
      </c>
      <c r="E27" s="7">
        <f>[10]TOTALS!$C$65</f>
        <v>10</v>
      </c>
    </row>
    <row r="28" spans="2:5" x14ac:dyDescent="0.25">
      <c r="B28" s="7" t="s">
        <v>19</v>
      </c>
      <c r="C28" s="7"/>
      <c r="D28" s="7">
        <f>[11]TOTALS!$E$17</f>
        <v>0</v>
      </c>
      <c r="E28" s="7">
        <f>[11]TOTALS!$C$65</f>
        <v>10</v>
      </c>
    </row>
    <row r="29" spans="2:5" x14ac:dyDescent="0.25">
      <c r="B29" s="7" t="s">
        <v>20</v>
      </c>
      <c r="C29" s="7"/>
      <c r="D29" s="7">
        <f>[12]TOTALS!$E$17</f>
        <v>0</v>
      </c>
      <c r="E29" s="7">
        <f>[12]TOTALS!$C$65</f>
        <v>1</v>
      </c>
    </row>
    <row r="30" spans="2:5" x14ac:dyDescent="0.25">
      <c r="B30" s="7" t="s">
        <v>21</v>
      </c>
      <c r="C30" s="7"/>
      <c r="D30" s="7">
        <f>[13]TOTALS!$E$17</f>
        <v>0</v>
      </c>
      <c r="E30" s="7">
        <f>[13]TOTALS!$C$65</f>
        <v>1</v>
      </c>
    </row>
    <row r="31" spans="2:5" x14ac:dyDescent="0.25">
      <c r="B31" s="7" t="s">
        <v>22</v>
      </c>
      <c r="C31" s="7"/>
      <c r="D31" s="7">
        <f>[14]TOTALS!$E$17</f>
        <v>0</v>
      </c>
      <c r="E31" s="7">
        <f>[14]TOTALS!$C$65</f>
        <v>3</v>
      </c>
    </row>
    <row r="32" spans="2:5" x14ac:dyDescent="0.25">
      <c r="B32" s="7" t="s">
        <v>23</v>
      </c>
      <c r="C32" s="7"/>
      <c r="D32" s="7">
        <f>[15]TOTALS!$E$17</f>
        <v>0</v>
      </c>
      <c r="E32" s="7">
        <f>[15]TOTALS!$C$65</f>
        <v>0</v>
      </c>
    </row>
    <row r="33" spans="2:5" x14ac:dyDescent="0.25">
      <c r="B33" s="7" t="s">
        <v>24</v>
      </c>
      <c r="D33">
        <f>[16]TOTALS!$E$17</f>
        <v>0</v>
      </c>
      <c r="E33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2024-01-11T11:47:59Z</dcterms:created>
  <dcterms:modified xsi:type="dcterms:W3CDTF">2024-01-11T11:48:34Z</dcterms:modified>
</cp:coreProperties>
</file>